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X:\Računovodstvo\FINANCIJSKI PLANOVI\"/>
    </mc:Choice>
  </mc:AlternateContent>
  <xr:revisionPtr revIDLastSave="0" documentId="13_ncr:1_{6778AA63-33E8-4556-93F3-09C1D2195439}" xr6:coauthVersionLast="47" xr6:coauthVersionMax="47" xr10:uidLastSave="{00000000-0000-0000-0000-000000000000}"/>
  <bookViews>
    <workbookView xWindow="-108" yWindow="-108" windowWidth="23256" windowHeight="12456" tabRatio="801" firstSheet="2" activeTab="6" xr2:uid="{00000000-000D-0000-FFFF-FFFF00000000}"/>
  </bookViews>
  <sheets>
    <sheet name="SAŽETAK" sheetId="1" r:id="rId1"/>
    <sheet name=" Račun prihoda i rashoda-ekonom" sheetId="3" r:id="rId2"/>
    <sheet name=" Račun prihoda i rashoda-izvori" sheetId="9" r:id="rId3"/>
    <sheet name=" Račun rashoda-funkcija" sheetId="10" r:id="rId4"/>
    <sheet name=" Račun financiranja-ekonomska" sheetId="11" r:id="rId5"/>
    <sheet name=" Račun financiranja-izvori" sheetId="12" r:id="rId6"/>
    <sheet name="POSEBNI DIO" sheetId="7" r:id="rId7"/>
  </sheets>
  <definedNames>
    <definedName name="_xlnm.Print_Area" localSheetId="4">' Račun financiranja-ekonomska'!$A$1:$G$12</definedName>
    <definedName name="_xlnm.Print_Area" localSheetId="1">' Račun prihoda i rashoda-ekonom'!$A$1:$G$25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3" l="1"/>
  <c r="C18" i="3"/>
  <c r="C22" i="3"/>
  <c r="C9" i="3"/>
  <c r="F14" i="1" l="1"/>
  <c r="F17" i="1"/>
  <c r="C18" i="7" l="1"/>
  <c r="G17" i="1"/>
  <c r="G14" i="1"/>
  <c r="J17" i="1"/>
  <c r="I17" i="1"/>
  <c r="I14" i="1"/>
  <c r="H17" i="1"/>
  <c r="H14" i="1"/>
  <c r="G54" i="7"/>
  <c r="G55" i="7"/>
  <c r="F55" i="7"/>
  <c r="F54" i="7" s="1"/>
  <c r="E54" i="7"/>
  <c r="D55" i="7"/>
  <c r="C55" i="7"/>
  <c r="D54" i="7"/>
  <c r="C54" i="7"/>
  <c r="D26" i="9"/>
  <c r="E26" i="9"/>
  <c r="F26" i="9"/>
  <c r="G26" i="9"/>
  <c r="E14" i="9"/>
  <c r="D11" i="9"/>
  <c r="E11" i="9"/>
  <c r="F11" i="9"/>
  <c r="G11" i="9"/>
  <c r="C11" i="9"/>
  <c r="D46" i="7"/>
  <c r="D45" i="7" s="1"/>
  <c r="E46" i="7"/>
  <c r="E45" i="7" s="1"/>
  <c r="F46" i="7"/>
  <c r="F45" i="7" s="1"/>
  <c r="G46" i="7"/>
  <c r="G45" i="7" s="1"/>
  <c r="C46" i="7"/>
  <c r="C45" i="7" s="1"/>
  <c r="G24" i="7"/>
  <c r="F24" i="7"/>
  <c r="E24" i="7"/>
  <c r="D24" i="7"/>
  <c r="D9" i="3"/>
  <c r="E9" i="3"/>
  <c r="F9" i="3"/>
  <c r="G9" i="3"/>
  <c r="D59" i="7"/>
  <c r="D58" i="7" s="1"/>
  <c r="E59" i="7"/>
  <c r="E58" i="7" s="1"/>
  <c r="F59" i="7"/>
  <c r="F58" i="7" s="1"/>
  <c r="G59" i="7"/>
  <c r="G58" i="7" s="1"/>
  <c r="C59" i="7"/>
  <c r="C58" i="7" s="1"/>
  <c r="D42" i="7"/>
  <c r="E42" i="7"/>
  <c r="F42" i="7"/>
  <c r="G42" i="7"/>
  <c r="C42" i="7"/>
  <c r="G14" i="9"/>
  <c r="F14" i="9"/>
  <c r="D14" i="9"/>
  <c r="C14" i="9"/>
  <c r="G29" i="9"/>
  <c r="F29" i="9"/>
  <c r="E29" i="9"/>
  <c r="D29" i="9"/>
  <c r="C29" i="9"/>
  <c r="D22" i="3"/>
  <c r="D15" i="3"/>
  <c r="C38" i="7"/>
  <c r="C49" i="7"/>
  <c r="F49" i="7" l="1"/>
  <c r="G49" i="7"/>
  <c r="E49" i="7"/>
  <c r="D49" i="7"/>
  <c r="G15" i="7"/>
  <c r="F15" i="7"/>
  <c r="D15" i="7"/>
  <c r="E15" i="7"/>
  <c r="G38" i="7"/>
  <c r="G30" i="7"/>
  <c r="G29" i="7" s="1"/>
  <c r="G26" i="7"/>
  <c r="G23" i="7" s="1"/>
  <c r="G18" i="7"/>
  <c r="G13" i="7"/>
  <c r="F52" i="7"/>
  <c r="F38" i="7"/>
  <c r="F31" i="7"/>
  <c r="F30" i="7" s="1"/>
  <c r="F29" i="7" s="1"/>
  <c r="F26" i="7"/>
  <c r="F23" i="7" s="1"/>
  <c r="F18" i="7"/>
  <c r="F13" i="7"/>
  <c r="E52" i="7"/>
  <c r="E38" i="7"/>
  <c r="E31" i="7"/>
  <c r="E30" i="7" s="1"/>
  <c r="E29" i="7" s="1"/>
  <c r="E26" i="7"/>
  <c r="E23" i="7" s="1"/>
  <c r="E20" i="7"/>
  <c r="E18" i="7"/>
  <c r="E13" i="7"/>
  <c r="D52" i="7"/>
  <c r="D38" i="7"/>
  <c r="D37" i="7" s="1"/>
  <c r="D31" i="7"/>
  <c r="D30" i="7" s="1"/>
  <c r="D29" i="7" s="1"/>
  <c r="D26" i="7"/>
  <c r="D23" i="7" s="1"/>
  <c r="D20" i="7"/>
  <c r="D18" i="7"/>
  <c r="D13" i="7"/>
  <c r="C52" i="7"/>
  <c r="C48" i="7" s="1"/>
  <c r="C37" i="7"/>
  <c r="C36" i="7" s="1"/>
  <c r="C31" i="7"/>
  <c r="C30" i="7" s="1"/>
  <c r="C29" i="7" s="1"/>
  <c r="C23" i="7"/>
  <c r="C20" i="7"/>
  <c r="D12" i="7" l="1"/>
  <c r="F17" i="7"/>
  <c r="G17" i="7"/>
  <c r="E17" i="7"/>
  <c r="F12" i="7"/>
  <c r="F48" i="7"/>
  <c r="E37" i="7"/>
  <c r="D17" i="7"/>
  <c r="C17" i="7"/>
  <c r="C11" i="7" s="1"/>
  <c r="C10" i="7" s="1"/>
  <c r="C8" i="7" s="1"/>
  <c r="E12" i="7"/>
  <c r="D48" i="7"/>
  <c r="D36" i="7" s="1"/>
  <c r="G48" i="7"/>
  <c r="G12" i="7"/>
  <c r="E48" i="7"/>
  <c r="F37" i="7"/>
  <c r="G37" i="7"/>
  <c r="G36" i="7" l="1"/>
  <c r="F36" i="7"/>
  <c r="E36" i="7"/>
  <c r="D11" i="7"/>
  <c r="D10" i="7" s="1"/>
  <c r="D8" i="7" s="1"/>
  <c r="G11" i="7"/>
  <c r="G10" i="7" s="1"/>
  <c r="F11" i="7"/>
  <c r="F10" i="7" s="1"/>
  <c r="E11" i="7"/>
  <c r="E10" i="7" s="1"/>
  <c r="D11" i="12"/>
  <c r="D10" i="12" s="1"/>
  <c r="E11" i="12"/>
  <c r="E10" i="12" s="1"/>
  <c r="F11" i="12"/>
  <c r="F10" i="12" s="1"/>
  <c r="G11" i="12"/>
  <c r="G10" i="12" s="1"/>
  <c r="C11" i="12"/>
  <c r="C10" i="12" s="1"/>
  <c r="D7" i="12"/>
  <c r="D6" i="12" s="1"/>
  <c r="E7" i="12"/>
  <c r="E6" i="12" s="1"/>
  <c r="F7" i="12"/>
  <c r="F6" i="12" s="1"/>
  <c r="G7" i="12"/>
  <c r="G6" i="12" s="1"/>
  <c r="C7" i="12"/>
  <c r="C6" i="12" s="1"/>
  <c r="D11" i="11"/>
  <c r="E11" i="11"/>
  <c r="F11" i="11"/>
  <c r="G11" i="11"/>
  <c r="C11" i="11"/>
  <c r="D7" i="10"/>
  <c r="D6" i="10" s="1"/>
  <c r="E7" i="10"/>
  <c r="E6" i="10" s="1"/>
  <c r="F7" i="10"/>
  <c r="F6" i="10" s="1"/>
  <c r="G7" i="10"/>
  <c r="G6" i="10" s="1"/>
  <c r="C7" i="10"/>
  <c r="C6" i="10" s="1"/>
  <c r="G24" i="9"/>
  <c r="C24" i="9"/>
  <c r="D24" i="9"/>
  <c r="F24" i="9"/>
  <c r="D22" i="9"/>
  <c r="F22" i="9"/>
  <c r="G22" i="9"/>
  <c r="C20" i="9"/>
  <c r="D20" i="9"/>
  <c r="F20" i="9"/>
  <c r="G20" i="9"/>
  <c r="C9" i="9"/>
  <c r="D9" i="9"/>
  <c r="F9" i="9"/>
  <c r="G9" i="9"/>
  <c r="C7" i="9"/>
  <c r="D7" i="9"/>
  <c r="F7" i="9"/>
  <c r="G7" i="9"/>
  <c r="E24" i="9"/>
  <c r="E22" i="9"/>
  <c r="E20" i="9"/>
  <c r="E9" i="9"/>
  <c r="E7" i="9"/>
  <c r="D17" i="9"/>
  <c r="E17" i="9"/>
  <c r="F17" i="9"/>
  <c r="G17" i="9"/>
  <c r="C17" i="9"/>
  <c r="G8" i="7" l="1"/>
  <c r="E19" i="9"/>
  <c r="E6" i="9"/>
  <c r="C19" i="9"/>
  <c r="D19" i="9"/>
  <c r="G19" i="9"/>
  <c r="F19" i="9"/>
  <c r="C6" i="9"/>
  <c r="G6" i="9"/>
  <c r="F6" i="9"/>
  <c r="D6" i="9"/>
  <c r="F8" i="7"/>
  <c r="E8" i="7"/>
  <c r="D18" i="3"/>
  <c r="F18" i="3"/>
  <c r="G18" i="3"/>
  <c r="E18" i="3"/>
  <c r="D8" i="3"/>
  <c r="F8" i="3"/>
  <c r="G8" i="3"/>
  <c r="E8" i="3"/>
  <c r="E15" i="3"/>
  <c r="F15" i="3"/>
  <c r="G15" i="3"/>
  <c r="C15" i="3"/>
  <c r="F26" i="1"/>
  <c r="G26" i="1"/>
  <c r="J29" i="1"/>
  <c r="I29" i="1"/>
  <c r="D17" i="3" l="1"/>
  <c r="G17" i="3"/>
  <c r="F17" i="3"/>
  <c r="E17" i="3"/>
  <c r="H26" i="1"/>
  <c r="H29" i="1" s="1"/>
  <c r="J14" i="1"/>
  <c r="G22" i="1"/>
  <c r="H22" i="1"/>
  <c r="I22" i="1"/>
  <c r="J22" i="1"/>
  <c r="F22" i="1"/>
  <c r="I18" i="1" l="1"/>
  <c r="G18" i="1"/>
  <c r="G30" i="1" s="1"/>
  <c r="H18" i="1"/>
  <c r="F18" i="1"/>
  <c r="F30" i="1" s="1"/>
  <c r="J18" i="1"/>
</calcChain>
</file>

<file path=xl/sharedStrings.xml><?xml version="1.0" encoding="utf-8"?>
<sst xmlns="http://schemas.openxmlformats.org/spreadsheetml/2006/main" count="192" uniqueCount="87">
  <si>
    <t>PRIHODI UKUPNO</t>
  </si>
  <si>
    <t>RASHODI UKUPNO</t>
  </si>
  <si>
    <t>RAZLIKA - VIŠAK / MANJAK</t>
  </si>
  <si>
    <t>NETO FINANCIRANJE</t>
  </si>
  <si>
    <t>VIŠAK / MANJAK + NETO FINANCIRANJE</t>
  </si>
  <si>
    <t xml:space="preserve">A. RAČUN PRIHODA I RASHODA </t>
  </si>
  <si>
    <t>Prihodi poslovanja</t>
  </si>
  <si>
    <t>Rashodi poslovanja</t>
  </si>
  <si>
    <t>Rashodi za zaposlene</t>
  </si>
  <si>
    <t>Rashodi za nabavu nefinancijske imovine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</si>
  <si>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</si>
  <si>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</si>
  <si>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</si>
  <si>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</si>
  <si>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</si>
  <si>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</si>
  <si>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</si>
  <si>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</si>
  <si>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PRIJENOS SREDSTAVA IZ PRETHODNE GODINE</t>
  </si>
  <si>
    <t xml:space="preserve"> Prihodi od prodaje proizvoda i robe te pruženih usluga i prihodi od donacija</t>
  </si>
  <si>
    <t>A. SAŽETAK RAČUNA PRIHODA I RASHODA</t>
  </si>
  <si>
    <t>B. SAŽETAK RAČUNA FINANCIRANJA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</si>
  <si>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</si>
  <si>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</si>
  <si>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</si>
  <si>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</si>
  <si>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</si>
  <si>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</si>
  <si>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</si>
  <si>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PRIJENOS SREDSTAVA U SLJEDEĆE RAZDOBLJE</t>
  </si>
  <si>
    <t>A1. PRIHODI I RASHODI PREMA EKONOMSKOJ KLASIFIKACIJI</t>
  </si>
  <si>
    <t>A2. PRIHODI I RASHODI PREMA IZVORIMA FINANCIRANJA</t>
  </si>
  <si>
    <t>UKUPNO PRIHODI</t>
  </si>
  <si>
    <t>UKUPNO RASHODI</t>
  </si>
  <si>
    <t>A3. RASHODI PREMA FUNKCIJSKOJ KLASIFIKACIJI</t>
  </si>
  <si>
    <t>B1. RAČUN FINANCIRANJA PREMA EKONOMSKOJ KLASIFIKACIJI</t>
  </si>
  <si>
    <t>B2. RAČUN FINANCIRANJA PREMA IZVORIMA FINANCIRANJA</t>
  </si>
  <si>
    <t>UKUPNO PRIMICI</t>
  </si>
  <si>
    <t xml:space="preserve">UKUPNO IZDACI </t>
  </si>
  <si>
    <t>RAZRED I NAZIV</t>
  </si>
  <si>
    <t>Razred/
skupina</t>
  </si>
  <si>
    <t>Razred i naziv</t>
  </si>
  <si>
    <t>NAZIV</t>
  </si>
  <si>
    <t>Opći prihodi i primici</t>
  </si>
  <si>
    <t>Vlastiti prihodi</t>
  </si>
  <si>
    <t>ŠIFRA</t>
  </si>
  <si>
    <t>Prihodi iz nadležnog proračuna i od HZZO-a temeljem ugovornih obveza</t>
  </si>
  <si>
    <t>Financijski rashodi</t>
  </si>
  <si>
    <t>Rashodi za nabavu proizvedene dugotrajne imovine</t>
  </si>
  <si>
    <t>Rashodi za dodatna ulaganja na nefinancijskoj imovini</t>
  </si>
  <si>
    <t>Pomoći</t>
  </si>
  <si>
    <t>Ostale pomoći</t>
  </si>
  <si>
    <t>08</t>
  </si>
  <si>
    <t>Rekreacija, kultura i religija</t>
  </si>
  <si>
    <t>082</t>
  </si>
  <si>
    <t>Službe kulture</t>
  </si>
  <si>
    <t>Razdjel</t>
  </si>
  <si>
    <t>Glava</t>
  </si>
  <si>
    <t>RKDP</t>
  </si>
  <si>
    <t>A56502804</t>
  </si>
  <si>
    <t>A78300004</t>
  </si>
  <si>
    <t>A78300104</t>
  </si>
  <si>
    <t>055 Ministarstvo kulture i medija</t>
  </si>
  <si>
    <t>055 35 Arhivi</t>
  </si>
  <si>
    <t>Programska djelatnost</t>
  </si>
  <si>
    <t>Arhivska djelatnost</t>
  </si>
  <si>
    <t>Investicijska potpora</t>
  </si>
  <si>
    <t>Informatizacija</t>
  </si>
  <si>
    <t>Redovna djelatnost: Administracija i upravljanje</t>
  </si>
  <si>
    <t>Redovna djelatnost: Administracija i upravljanje ostali izvori</t>
  </si>
  <si>
    <t>IZVRŠENJE 
2024.</t>
  </si>
  <si>
    <t>TEKUĆI PLAN 
2025.</t>
  </si>
  <si>
    <t>PLAN 
2026.</t>
  </si>
  <si>
    <t>PROJEKCIJA 
2027.</t>
  </si>
  <si>
    <t>PROJEKCIJA
2028.</t>
  </si>
  <si>
    <t>Donacije</t>
  </si>
  <si>
    <t>FINANCIJSKI PLAN PRORAČUNSKOG KORISNIKA DRŽAVNOG PRORAČUNA
 ZA GODINU 2026. I PROJEKCIJE ZA GODINE 2027. i 2028.</t>
  </si>
  <si>
    <t>Rashodi za nabavu neproizvedene dugotrajne imovine</t>
  </si>
  <si>
    <t>Prihodi za posebne namjene</t>
  </si>
  <si>
    <t>Ostali prihodi</t>
  </si>
  <si>
    <t>Fondovi EU</t>
  </si>
  <si>
    <t>DRŽAVNI ARHIV ZA MEĐIMURJE</t>
  </si>
  <si>
    <t>Prihodi od imovine</t>
  </si>
  <si>
    <t>Državni arhiv za Međimurje</t>
  </si>
  <si>
    <t>Tekuće pomoći</t>
  </si>
  <si>
    <t>Štrigova 102, 40312 ŠTRIGOVA</t>
  </si>
  <si>
    <t>OIB:13768042762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</si>
</sst>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DEBF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126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 wrapText="1"/>
    </xf>
    <xf numFmtId="0" fontId="14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9" fillId="2" borderId="3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6" fillId="3" borderId="3" xfId="0" quotePrefix="1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6" fillId="0" borderId="0" xfId="0" applyFont="1"/>
    <xf numFmtId="0" fontId="15" fillId="3" borderId="3" xfId="0" quotePrefix="1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6" fillId="3" borderId="3" xfId="0" applyFont="1" applyFill="1" applyBorder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0" fillId="0" borderId="0" xfId="0" applyNumberFormat="1"/>
    <xf numFmtId="49" fontId="6" fillId="3" borderId="3" xfId="0" applyNumberFormat="1" applyFont="1" applyFill="1" applyBorder="1" applyAlignment="1">
      <alignment vertical="center" wrapText="1"/>
    </xf>
    <xf numFmtId="49" fontId="15" fillId="3" borderId="4" xfId="0" applyNumberFormat="1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left" vertical="center" wrapText="1"/>
    </xf>
    <xf numFmtId="49" fontId="9" fillId="2" borderId="3" xfId="0" quotePrefix="1" applyNumberFormat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3" fontId="9" fillId="0" borderId="3" xfId="0" applyNumberFormat="1" applyFont="1" applyBorder="1" applyAlignment="1">
      <alignment vertical="center"/>
    </xf>
    <xf numFmtId="3" fontId="9" fillId="3" borderId="3" xfId="0" applyNumberFormat="1" applyFont="1" applyFill="1" applyBorder="1" applyAlignment="1">
      <alignment vertical="center"/>
    </xf>
    <xf numFmtId="3" fontId="11" fillId="3" borderId="3" xfId="0" applyNumberFormat="1" applyFont="1" applyFill="1" applyBorder="1" applyAlignment="1">
      <alignment vertical="center"/>
    </xf>
    <xf numFmtId="3" fontId="9" fillId="0" borderId="3" xfId="0" applyNumberFormat="1" applyFont="1" applyBorder="1" applyAlignment="1">
      <alignment vertical="center" wrapText="1"/>
    </xf>
    <xf numFmtId="3" fontId="9" fillId="3" borderId="3" xfId="0" applyNumberFormat="1" applyFont="1" applyFill="1" applyBorder="1" applyAlignment="1">
      <alignment vertical="center" wrapText="1"/>
    </xf>
    <xf numFmtId="3" fontId="11" fillId="3" borderId="3" xfId="0" applyNumberFormat="1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horizontal="right" vertical="center" wrapText="1"/>
    </xf>
    <xf numFmtId="3" fontId="9" fillId="3" borderId="3" xfId="0" applyNumberFormat="1" applyFont="1" applyFill="1" applyBorder="1" applyAlignment="1">
      <alignment horizontal="right" vertical="center"/>
    </xf>
    <xf numFmtId="3" fontId="9" fillId="3" borderId="3" xfId="0" applyNumberFormat="1" applyFont="1" applyFill="1" applyBorder="1" applyAlignment="1">
      <alignment horizontal="right" vertical="center" wrapText="1"/>
    </xf>
    <xf numFmtId="3" fontId="3" fillId="0" borderId="3" xfId="0" quotePrefix="1" applyNumberFormat="1" applyFont="1" applyBorder="1" applyAlignment="1">
      <alignment horizontal="right" wrapText="1"/>
    </xf>
    <xf numFmtId="0" fontId="6" fillId="4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quotePrefix="1" applyFont="1" applyFill="1" applyBorder="1" applyAlignment="1">
      <alignment horizontal="center" vertical="center"/>
    </xf>
    <xf numFmtId="3" fontId="9" fillId="2" borderId="3" xfId="0" applyNumberFormat="1" applyFont="1" applyFill="1" applyBorder="1" applyAlignment="1">
      <alignment horizontal="right" wrapText="1"/>
    </xf>
    <xf numFmtId="3" fontId="11" fillId="2" borderId="3" xfId="0" applyNumberFormat="1" applyFont="1" applyFill="1" applyBorder="1" applyAlignment="1">
      <alignment horizontal="right" wrapText="1"/>
    </xf>
    <xf numFmtId="3" fontId="9" fillId="2" borderId="3" xfId="0" quotePrefix="1" applyNumberFormat="1" applyFont="1" applyFill="1" applyBorder="1" applyAlignment="1">
      <alignment horizontal="right"/>
    </xf>
    <xf numFmtId="0" fontId="9" fillId="2" borderId="3" xfId="0" applyFont="1" applyFill="1" applyBorder="1" applyAlignment="1">
      <alignment wrapText="1"/>
    </xf>
    <xf numFmtId="3" fontId="9" fillId="2" borderId="3" xfId="0" applyNumberFormat="1" applyFont="1" applyFill="1" applyBorder="1" applyAlignment="1">
      <alignment horizontal="right"/>
    </xf>
    <xf numFmtId="0" fontId="19" fillId="0" borderId="0" xfId="0" applyFont="1"/>
    <xf numFmtId="0" fontId="11" fillId="3" borderId="3" xfId="0" quotePrefix="1" applyFont="1" applyFill="1" applyBorder="1" applyAlignment="1">
      <alignment horizontal="center" vertical="center" wrapText="1"/>
    </xf>
    <xf numFmtId="0" fontId="20" fillId="3" borderId="3" xfId="0" quotePrefix="1" applyFont="1" applyFill="1" applyBorder="1" applyAlignment="1">
      <alignment horizontal="center" vertical="center" wrapText="1"/>
    </xf>
    <xf numFmtId="3" fontId="0" fillId="0" borderId="0" xfId="0" applyNumberFormat="1"/>
    <xf numFmtId="3" fontId="0" fillId="0" borderId="0" xfId="0" applyNumberFormat="1" applyAlignment="1">
      <alignment horizontal="right"/>
    </xf>
    <xf numFmtId="0" fontId="11" fillId="2" borderId="3" xfId="0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right"/>
    </xf>
    <xf numFmtId="0" fontId="21" fillId="0" borderId="3" xfId="0" applyFont="1" applyBorder="1"/>
    <xf numFmtId="0" fontId="6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3" fontId="6" fillId="2" borderId="4" xfId="0" applyNumberFormat="1" applyFont="1" applyFill="1" applyBorder="1" applyAlignment="1">
      <alignment horizontal="right" vertical="center" wrapText="1"/>
    </xf>
    <xf numFmtId="3" fontId="3" fillId="2" borderId="4" xfId="0" applyNumberFormat="1" applyFont="1" applyFill="1" applyBorder="1" applyAlignment="1">
      <alignment horizontal="right" vertical="center" wrapText="1"/>
    </xf>
    <xf numFmtId="3" fontId="21" fillId="0" borderId="3" xfId="0" applyNumberFormat="1" applyFont="1" applyBorder="1" applyAlignment="1">
      <alignment horizontal="right"/>
    </xf>
    <xf numFmtId="3" fontId="23" fillId="0" borderId="3" xfId="0" applyNumberFormat="1" applyFont="1" applyBorder="1" applyAlignment="1">
      <alignment horizontal="right"/>
    </xf>
    <xf numFmtId="3" fontId="11" fillId="2" borderId="4" xfId="0" applyNumberFormat="1" applyFont="1" applyFill="1" applyBorder="1" applyAlignment="1">
      <alignment horizontal="right" vertical="center" wrapText="1"/>
    </xf>
    <xf numFmtId="3" fontId="9" fillId="2" borderId="4" xfId="0" applyNumberFormat="1" applyFont="1" applyFill="1" applyBorder="1" applyAlignment="1">
      <alignment horizontal="right" vertical="center" wrapText="1"/>
    </xf>
    <xf numFmtId="3" fontId="9" fillId="0" borderId="3" xfId="0" applyNumberFormat="1" applyFont="1" applyBorder="1" applyAlignment="1">
      <alignment horizontal="right"/>
    </xf>
    <xf numFmtId="3" fontId="11" fillId="0" borderId="3" xfId="0" applyNumberFormat="1" applyFont="1" applyBorder="1" applyAlignment="1">
      <alignment horizontal="right"/>
    </xf>
    <xf numFmtId="3" fontId="23" fillId="0" borderId="0" xfId="0" applyNumberFormat="1" applyFont="1" applyAlignment="1">
      <alignment horizontal="right"/>
    </xf>
    <xf numFmtId="3" fontId="21" fillId="0" borderId="0" xfId="0" applyNumberFormat="1" applyFont="1" applyAlignment="1">
      <alignment horizontal="right"/>
    </xf>
    <xf numFmtId="0" fontId="24" fillId="0" borderId="0" xfId="0" applyFont="1"/>
    <xf numFmtId="4" fontId="0" fillId="0" borderId="0" xfId="0" applyNumberFormat="1"/>
    <xf numFmtId="4" fontId="16" fillId="0" borderId="0" xfId="0" applyNumberFormat="1" applyFont="1" applyAlignment="1">
      <alignment horizontal="center"/>
    </xf>
    <xf numFmtId="0" fontId="6" fillId="3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4" fontId="3" fillId="0" borderId="3" xfId="0" quotePrefix="1" applyNumberFormat="1" applyFont="1" applyBorder="1" applyAlignment="1">
      <alignment horizontal="right" wrapText="1"/>
    </xf>
    <xf numFmtId="4" fontId="9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9" fillId="0" borderId="3" xfId="0" applyNumberFormat="1" applyFont="1" applyBorder="1" applyAlignment="1">
      <alignment horizontal="right"/>
    </xf>
    <xf numFmtId="4" fontId="9" fillId="2" borderId="4" xfId="0" applyNumberFormat="1" applyFont="1" applyFill="1" applyBorder="1" applyAlignment="1">
      <alignment horizontal="right" vertical="center" wrapText="1"/>
    </xf>
    <xf numFmtId="4" fontId="11" fillId="2" borderId="4" xfId="0" applyNumberFormat="1" applyFont="1" applyFill="1" applyBorder="1" applyAlignment="1">
      <alignment horizontal="right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6" fillId="3" borderId="1" xfId="0" quotePrefix="1" applyFont="1" applyFill="1" applyBorder="1" applyAlignment="1">
      <alignment horizontal="center" vertical="center" wrapText="1"/>
    </xf>
    <xf numFmtId="0" fontId="6" fillId="3" borderId="2" xfId="0" quotePrefix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1" fillId="0" borderId="1" xfId="0" quotePrefix="1" applyFont="1" applyBorder="1" applyAlignment="1">
      <alignment horizontal="left" vertical="center" wrapText="1"/>
    </xf>
    <xf numFmtId="0" fontId="23" fillId="0" borderId="0" xfId="0" applyFont="1"/>
  </cellXfs>
  <cellStyles count="2">
    <cellStyle name="Normalno" xfId="0" builtinId="0"/>
    <cellStyle name="Normalno 2 2" xfId="1" xr:uid="{00000000-0005-0000-0000-000001000000}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"/>
  <sheetViews>
    <sheetView workbookViewId="0">
      <selection activeCell="A4" sqref="A4:J4"/>
    </sheetView>
  </sheetViews>
  <sheetFormatPr defaultRowHeight="14.4" x14ac:dyDescent="0.3"/>
  <cols>
    <col min="5" max="5" width="25.33203125" customWidth="1"/>
    <col min="6" max="10" width="19.44140625" customWidth="1"/>
    <col min="11" max="12" width="25.33203125" customWidth="1"/>
  </cols>
  <sheetData>
    <row r="1" spans="1:12" x14ac:dyDescent="0.3">
      <c r="A1" s="93" t="s">
        <v>81</v>
      </c>
    </row>
    <row r="2" spans="1:12" x14ac:dyDescent="0.3">
      <c r="A2" s="125" t="s">
        <v>85</v>
      </c>
    </row>
    <row r="3" spans="1:12" x14ac:dyDescent="0.3">
      <c r="A3" s="125" t="s">
        <v>86</v>
      </c>
    </row>
    <row r="4" spans="1:12" ht="42" customHeight="1" x14ac:dyDescent="0.3">
      <c r="A4" s="114" t="s">
        <v>76</v>
      </c>
      <c r="B4" s="114"/>
      <c r="C4" s="114"/>
      <c r="D4" s="114"/>
      <c r="E4" s="114"/>
      <c r="F4" s="114"/>
      <c r="G4" s="114"/>
      <c r="H4" s="114"/>
      <c r="I4" s="114"/>
      <c r="J4" s="114"/>
      <c r="K4" s="31"/>
      <c r="L4" s="31"/>
    </row>
    <row r="5" spans="1:12" ht="18" customHeight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ht="15.75" customHeight="1" x14ac:dyDescent="0.3">
      <c r="A6" s="114" t="s">
        <v>14</v>
      </c>
      <c r="B6" s="114"/>
      <c r="C6" s="114"/>
      <c r="D6" s="114"/>
      <c r="E6" s="114"/>
      <c r="F6" s="114"/>
      <c r="G6" s="114"/>
      <c r="H6" s="114"/>
      <c r="I6" s="114"/>
      <c r="J6" s="114"/>
      <c r="K6" s="29"/>
      <c r="L6" s="29"/>
    </row>
    <row r="7" spans="1:12" ht="17.399999999999999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5"/>
      <c r="L7" s="5"/>
    </row>
    <row r="8" spans="1:12" ht="18" customHeight="1" x14ac:dyDescent="0.3">
      <c r="A8" s="114" t="s">
        <v>20</v>
      </c>
      <c r="B8" s="114"/>
      <c r="C8" s="114"/>
      <c r="D8" s="114"/>
      <c r="E8" s="114"/>
      <c r="F8" s="114"/>
      <c r="G8" s="114"/>
      <c r="H8" s="114"/>
      <c r="I8" s="114"/>
      <c r="J8" s="114"/>
      <c r="K8" s="28"/>
      <c r="L8" s="28"/>
    </row>
    <row r="9" spans="1:12" ht="17.399999999999999" x14ac:dyDescent="0.3">
      <c r="A9" s="1"/>
      <c r="B9" s="2"/>
      <c r="C9" s="2"/>
      <c r="D9" s="2"/>
      <c r="E9" s="6"/>
      <c r="F9" s="6"/>
      <c r="G9" s="6"/>
      <c r="H9" s="7"/>
      <c r="I9" s="7"/>
      <c r="J9" s="24"/>
    </row>
    <row r="10" spans="1:12" ht="26.4" x14ac:dyDescent="0.3">
      <c r="A10" s="118" t="s">
        <v>39</v>
      </c>
      <c r="B10" s="119"/>
      <c r="C10" s="119"/>
      <c r="D10" s="119"/>
      <c r="E10" s="119"/>
      <c r="F10" s="72" t="s">
        <v>70</v>
      </c>
      <c r="G10" s="72" t="s">
        <v>71</v>
      </c>
      <c r="H10" s="96" t="s">
        <v>72</v>
      </c>
      <c r="I10" s="96" t="s">
        <v>73</v>
      </c>
      <c r="J10" s="96" t="s">
        <v>74</v>
      </c>
    </row>
    <row r="11" spans="1:12" ht="12" customHeight="1" x14ac:dyDescent="0.3">
      <c r="A11" s="109">
        <v>1</v>
      </c>
      <c r="B11" s="109"/>
      <c r="C11" s="109"/>
      <c r="D11" s="109"/>
      <c r="E11" s="109"/>
      <c r="F11" s="35">
        <v>2</v>
      </c>
      <c r="G11" s="35">
        <v>3</v>
      </c>
      <c r="H11" s="36">
        <v>4</v>
      </c>
      <c r="I11" s="36">
        <v>5</v>
      </c>
      <c r="J11" s="36">
        <v>6</v>
      </c>
    </row>
    <row r="12" spans="1:12" x14ac:dyDescent="0.3">
      <c r="A12" s="115" t="s">
        <v>22</v>
      </c>
      <c r="B12" s="117"/>
      <c r="C12" s="117"/>
      <c r="D12" s="117"/>
      <c r="E12" s="123"/>
      <c r="F12" s="53">
        <v>377579.16</v>
      </c>
      <c r="G12" s="53">
        <v>505642.05</v>
      </c>
      <c r="H12" s="22">
        <v>547428</v>
      </c>
      <c r="I12" s="22">
        <v>547428</v>
      </c>
      <c r="J12" s="22">
        <v>547428</v>
      </c>
    </row>
    <row r="13" spans="1:12" x14ac:dyDescent="0.3">
      <c r="A13" s="122" t="s">
        <v>23</v>
      </c>
      <c r="B13" s="123"/>
      <c r="C13" s="123"/>
      <c r="D13" s="123"/>
      <c r="E13" s="123"/>
      <c r="F13" s="53">
        <v>0</v>
      </c>
      <c r="G13" s="53">
        <v>0</v>
      </c>
      <c r="H13" s="22">
        <v>0</v>
      </c>
      <c r="I13" s="22">
        <v>0</v>
      </c>
      <c r="J13" s="22">
        <v>0</v>
      </c>
    </row>
    <row r="14" spans="1:12" x14ac:dyDescent="0.3">
      <c r="A14" s="120" t="s">
        <v>0</v>
      </c>
      <c r="B14" s="111"/>
      <c r="C14" s="111"/>
      <c r="D14" s="111"/>
      <c r="E14" s="121"/>
      <c r="F14" s="54">
        <f>SUM(F12,F13)</f>
        <v>377579.16</v>
      </c>
      <c r="G14" s="54">
        <f>SUM(G12,G13)</f>
        <v>505642.05</v>
      </c>
      <c r="H14" s="55">
        <f>SUM(H12,H13)</f>
        <v>547428</v>
      </c>
      <c r="I14" s="55">
        <f>SUM(I12,I13)</f>
        <v>547428</v>
      </c>
      <c r="J14" s="55">
        <f t="shared" ref="J14" si="0">J12+J13</f>
        <v>547428</v>
      </c>
    </row>
    <row r="15" spans="1:12" x14ac:dyDescent="0.3">
      <c r="A15" s="124" t="s">
        <v>24</v>
      </c>
      <c r="B15" s="117"/>
      <c r="C15" s="117"/>
      <c r="D15" s="117"/>
      <c r="E15" s="117"/>
      <c r="F15" s="56">
        <v>351433.22</v>
      </c>
      <c r="G15" s="56">
        <v>495490.05</v>
      </c>
      <c r="H15" s="22">
        <v>514657</v>
      </c>
      <c r="I15" s="22">
        <v>514657</v>
      </c>
      <c r="J15" s="23">
        <v>514657</v>
      </c>
    </row>
    <row r="16" spans="1:12" x14ac:dyDescent="0.3">
      <c r="A16" s="122" t="s">
        <v>25</v>
      </c>
      <c r="B16" s="123"/>
      <c r="C16" s="123"/>
      <c r="D16" s="123"/>
      <c r="E16" s="123"/>
      <c r="F16" s="53">
        <v>11105.84</v>
      </c>
      <c r="G16" s="53">
        <v>10102</v>
      </c>
      <c r="H16" s="22">
        <v>32771</v>
      </c>
      <c r="I16" s="22">
        <v>32771</v>
      </c>
      <c r="J16" s="23">
        <v>32771</v>
      </c>
    </row>
    <row r="17" spans="1:12" x14ac:dyDescent="0.3">
      <c r="A17" s="25" t="s">
        <v>1</v>
      </c>
      <c r="B17" s="26"/>
      <c r="C17" s="26"/>
      <c r="D17" s="26"/>
      <c r="E17" s="26"/>
      <c r="F17" s="54">
        <f>SUM(F15,F16)</f>
        <v>362539.06</v>
      </c>
      <c r="G17" s="54">
        <f>SUM(G15,G16)</f>
        <v>505592.05</v>
      </c>
      <c r="H17" s="55">
        <f>SUM(H15,H16)</f>
        <v>547428</v>
      </c>
      <c r="I17" s="55">
        <f>SUM(I15,I16)</f>
        <v>547428</v>
      </c>
      <c r="J17" s="55">
        <f>SUM(J15,J16)</f>
        <v>547428</v>
      </c>
    </row>
    <row r="18" spans="1:12" x14ac:dyDescent="0.3">
      <c r="A18" s="110" t="s">
        <v>2</v>
      </c>
      <c r="B18" s="111"/>
      <c r="C18" s="111"/>
      <c r="D18" s="111"/>
      <c r="E18" s="111"/>
      <c r="F18" s="57">
        <f>F14-F17</f>
        <v>15040.099999999977</v>
      </c>
      <c r="G18" s="57">
        <f t="shared" ref="G18:J18" si="1">G14-G17</f>
        <v>50</v>
      </c>
      <c r="H18" s="58">
        <f t="shared" si="1"/>
        <v>0</v>
      </c>
      <c r="I18" s="58">
        <f t="shared" si="1"/>
        <v>0</v>
      </c>
      <c r="J18" s="58">
        <f t="shared" si="1"/>
        <v>0</v>
      </c>
    </row>
    <row r="19" spans="1:12" ht="17.399999999999999" x14ac:dyDescent="0.3">
      <c r="A19" s="4"/>
      <c r="B19" s="8"/>
      <c r="C19" s="8"/>
      <c r="D19" s="8"/>
      <c r="E19" s="8"/>
      <c r="F19" s="8"/>
      <c r="G19" s="8"/>
      <c r="H19" s="8"/>
      <c r="I19" s="8"/>
      <c r="J19" s="3"/>
      <c r="K19" s="3"/>
      <c r="L19" s="3"/>
    </row>
    <row r="20" spans="1:12" ht="18" customHeight="1" x14ac:dyDescent="0.3">
      <c r="A20" s="114" t="s">
        <v>21</v>
      </c>
      <c r="B20" s="114"/>
      <c r="C20" s="114"/>
      <c r="D20" s="114"/>
      <c r="E20" s="114"/>
      <c r="F20" s="114"/>
      <c r="G20" s="114"/>
      <c r="H20" s="114"/>
      <c r="I20" s="114"/>
      <c r="J20" s="114"/>
      <c r="K20" s="28"/>
      <c r="L20" s="28"/>
    </row>
    <row r="21" spans="1:12" ht="17.399999999999999" x14ac:dyDescent="0.3">
      <c r="A21" s="4"/>
      <c r="B21" s="8"/>
      <c r="C21" s="8"/>
      <c r="D21" s="8"/>
      <c r="E21" s="8"/>
      <c r="F21" s="8"/>
      <c r="G21" s="8"/>
      <c r="H21" s="3"/>
      <c r="I21" s="3"/>
      <c r="J21" s="3"/>
    </row>
    <row r="22" spans="1:12" ht="26.4" x14ac:dyDescent="0.3">
      <c r="A22" s="118" t="s">
        <v>41</v>
      </c>
      <c r="B22" s="119"/>
      <c r="C22" s="119"/>
      <c r="D22" s="119"/>
      <c r="E22" s="119"/>
      <c r="F22" s="34" t="str">
        <f>F10</f>
        <v>IZVRŠENJE 
2024.</v>
      </c>
      <c r="G22" s="34" t="str">
        <f t="shared" ref="G22:J22" si="2">G10</f>
        <v>TEKUĆI PLAN 
2025.</v>
      </c>
      <c r="H22" s="34" t="str">
        <f t="shared" si="2"/>
        <v>PLAN 
2026.</v>
      </c>
      <c r="I22" s="34" t="str">
        <f t="shared" si="2"/>
        <v>PROJEKCIJA 
2027.</v>
      </c>
      <c r="J22" s="34" t="str">
        <f t="shared" si="2"/>
        <v>PROJEKCIJA
2028.</v>
      </c>
    </row>
    <row r="23" spans="1:12" ht="12" customHeight="1" x14ac:dyDescent="0.3">
      <c r="A23" s="109">
        <v>1</v>
      </c>
      <c r="B23" s="109"/>
      <c r="C23" s="109"/>
      <c r="D23" s="109"/>
      <c r="E23" s="109"/>
      <c r="F23" s="35">
        <v>2</v>
      </c>
      <c r="G23" s="35">
        <v>3</v>
      </c>
      <c r="H23" s="36">
        <v>4</v>
      </c>
      <c r="I23" s="36">
        <v>5</v>
      </c>
      <c r="J23" s="36">
        <v>6</v>
      </c>
    </row>
    <row r="24" spans="1:12" ht="15.75" customHeight="1" x14ac:dyDescent="0.3">
      <c r="A24" s="115" t="s">
        <v>26</v>
      </c>
      <c r="B24" s="116"/>
      <c r="C24" s="116"/>
      <c r="D24" s="116"/>
      <c r="E24" s="116"/>
      <c r="F24" s="59">
        <v>0</v>
      </c>
      <c r="G24" s="59">
        <v>0</v>
      </c>
      <c r="H24" s="22">
        <v>0</v>
      </c>
      <c r="I24" s="22">
        <v>0</v>
      </c>
      <c r="J24" s="22">
        <v>0</v>
      </c>
    </row>
    <row r="25" spans="1:12" x14ac:dyDescent="0.3">
      <c r="A25" s="115" t="s">
        <v>27</v>
      </c>
      <c r="B25" s="117"/>
      <c r="C25" s="117"/>
      <c r="D25" s="117"/>
      <c r="E25" s="117"/>
      <c r="F25" s="59">
        <v>0</v>
      </c>
      <c r="G25" s="59">
        <v>0</v>
      </c>
      <c r="H25" s="22">
        <v>0</v>
      </c>
      <c r="I25" s="22">
        <v>0</v>
      </c>
      <c r="J25" s="22">
        <v>0</v>
      </c>
    </row>
    <row r="26" spans="1:12" x14ac:dyDescent="0.3">
      <c r="A26" s="120" t="s">
        <v>28</v>
      </c>
      <c r="B26" s="111"/>
      <c r="C26" s="111"/>
      <c r="D26" s="111"/>
      <c r="E26" s="121"/>
      <c r="F26" s="60">
        <f>F24-F25</f>
        <v>0</v>
      </c>
      <c r="G26" s="60">
        <f>G24-G25</f>
        <v>0</v>
      </c>
      <c r="H26" s="21">
        <f>H24-H25</f>
        <v>0</v>
      </c>
      <c r="I26" s="21">
        <v>0</v>
      </c>
      <c r="J26" s="21">
        <v>0</v>
      </c>
    </row>
    <row r="27" spans="1:12" x14ac:dyDescent="0.3">
      <c r="A27" s="112" t="s">
        <v>18</v>
      </c>
      <c r="B27" s="113"/>
      <c r="C27" s="113"/>
      <c r="D27" s="113"/>
      <c r="E27" s="113"/>
      <c r="F27" s="62"/>
      <c r="G27" s="103">
        <v>50805.743000000002</v>
      </c>
      <c r="H27" s="102">
        <v>50855.74</v>
      </c>
      <c r="I27" s="102">
        <v>50855.74</v>
      </c>
      <c r="J27" s="102">
        <v>50855.74</v>
      </c>
    </row>
    <row r="28" spans="1:12" x14ac:dyDescent="0.3">
      <c r="A28" s="112" t="s">
        <v>29</v>
      </c>
      <c r="B28" s="113"/>
      <c r="C28" s="113"/>
      <c r="D28" s="113"/>
      <c r="E28" s="113"/>
      <c r="F28" s="62"/>
      <c r="G28" s="103">
        <v>50855.74</v>
      </c>
      <c r="H28" s="102">
        <v>50855.74</v>
      </c>
      <c r="I28" s="102">
        <v>50855.74</v>
      </c>
      <c r="J28" s="102">
        <v>50855.74</v>
      </c>
    </row>
    <row r="29" spans="1:12" x14ac:dyDescent="0.3">
      <c r="A29" s="110" t="s">
        <v>3</v>
      </c>
      <c r="B29" s="111"/>
      <c r="C29" s="111"/>
      <c r="D29" s="111"/>
      <c r="E29" s="111"/>
      <c r="F29" s="61"/>
      <c r="G29" s="61"/>
      <c r="H29" s="21">
        <f>H26+H27-H28</f>
        <v>0</v>
      </c>
      <c r="I29" s="21">
        <f>I27-I28</f>
        <v>0</v>
      </c>
      <c r="J29" s="21">
        <f>J27-J28</f>
        <v>0</v>
      </c>
    </row>
    <row r="30" spans="1:12" x14ac:dyDescent="0.3">
      <c r="A30" s="110" t="s">
        <v>4</v>
      </c>
      <c r="B30" s="111"/>
      <c r="C30" s="111"/>
      <c r="D30" s="111"/>
      <c r="E30" s="111"/>
      <c r="F30" s="61">
        <f>F18+F29</f>
        <v>15040.099999999977</v>
      </c>
      <c r="G30" s="61">
        <f>G18+G29</f>
        <v>50</v>
      </c>
      <c r="H30" s="21">
        <v>0</v>
      </c>
      <c r="I30" s="21">
        <v>0</v>
      </c>
      <c r="J30" s="21">
        <v>0</v>
      </c>
    </row>
    <row r="31" spans="1:12" ht="11.25" customHeight="1" x14ac:dyDescent="0.3">
      <c r="A31" s="16"/>
      <c r="B31" s="17"/>
      <c r="C31" s="17"/>
      <c r="D31" s="17"/>
      <c r="E31" s="17"/>
      <c r="F31" s="17"/>
      <c r="G31" s="17"/>
      <c r="H31" s="18"/>
      <c r="I31" s="18"/>
      <c r="J31" s="18"/>
      <c r="K31" s="18"/>
      <c r="L31" s="18"/>
    </row>
    <row r="32" spans="1:12" ht="15" customHeight="1" x14ac:dyDescent="0.3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</row>
    <row r="33" ht="9" customHeight="1" x14ac:dyDescent="0.3"/>
  </sheetData>
  <mergeCells count="21">
    <mergeCell ref="A4:J4"/>
    <mergeCell ref="A6:J6"/>
    <mergeCell ref="A8:J8"/>
    <mergeCell ref="A16:E16"/>
    <mergeCell ref="A18:E18"/>
    <mergeCell ref="A15:E15"/>
    <mergeCell ref="A14:E14"/>
    <mergeCell ref="A12:E12"/>
    <mergeCell ref="A13:E13"/>
    <mergeCell ref="A10:E10"/>
    <mergeCell ref="A11:E11"/>
    <mergeCell ref="A23:E23"/>
    <mergeCell ref="A30:E30"/>
    <mergeCell ref="A27:E27"/>
    <mergeCell ref="A28:E28"/>
    <mergeCell ref="A20:J20"/>
    <mergeCell ref="A24:E24"/>
    <mergeCell ref="A25:E25"/>
    <mergeCell ref="A29:E29"/>
    <mergeCell ref="A22:E22"/>
    <mergeCell ref="A26:E26"/>
  </mergeCells>
  <pageMargins left="0.7" right="0.7" top="0.75" bottom="0.75" header="0.3" footer="0.3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6"/>
  <sheetViews>
    <sheetView topLeftCell="A3" workbookViewId="0">
      <selection activeCell="C9" sqref="C9"/>
    </sheetView>
  </sheetViews>
  <sheetFormatPr defaultRowHeight="14.4" x14ac:dyDescent="0.3"/>
  <cols>
    <col min="1" max="1" width="10.5546875" customWidth="1"/>
    <col min="2" max="2" width="46.33203125" customWidth="1"/>
    <col min="3" max="7" width="19.44140625" customWidth="1"/>
    <col min="8" max="9" width="25.33203125" customWidth="1"/>
  </cols>
  <sheetData>
    <row r="1" spans="1:9" ht="17.399999999999999" x14ac:dyDescent="0.3">
      <c r="A1" s="4"/>
      <c r="B1" s="4"/>
      <c r="C1" s="4"/>
      <c r="D1" s="4"/>
      <c r="E1" s="4"/>
      <c r="F1" s="4"/>
      <c r="G1" s="4"/>
      <c r="H1" s="5"/>
      <c r="I1" s="5"/>
    </row>
    <row r="2" spans="1:9" ht="15.6" x14ac:dyDescent="0.3">
      <c r="A2" s="114" t="s">
        <v>5</v>
      </c>
      <c r="B2" s="114"/>
      <c r="C2" s="114"/>
      <c r="D2" s="114"/>
      <c r="E2" s="114"/>
      <c r="F2" s="114"/>
      <c r="G2" s="114"/>
      <c r="H2" s="28"/>
      <c r="I2" s="28"/>
    </row>
    <row r="3" spans="1:9" ht="17.399999999999999" x14ac:dyDescent="0.3">
      <c r="A3" s="4"/>
      <c r="B3" s="4"/>
      <c r="C3" s="4"/>
      <c r="D3" s="4"/>
      <c r="E3" s="4"/>
      <c r="F3" s="4"/>
      <c r="G3" s="4"/>
      <c r="H3" s="5"/>
      <c r="I3" s="5"/>
    </row>
    <row r="4" spans="1:9" ht="15.6" x14ac:dyDescent="0.3">
      <c r="A4" s="114" t="s">
        <v>30</v>
      </c>
      <c r="B4" s="114"/>
      <c r="C4" s="114"/>
      <c r="D4" s="114"/>
      <c r="E4" s="114"/>
      <c r="F4" s="114"/>
      <c r="G4" s="114"/>
      <c r="H4" s="30"/>
      <c r="I4" s="30"/>
    </row>
    <row r="5" spans="1:9" ht="17.399999999999999" x14ac:dyDescent="0.3">
      <c r="A5" s="4"/>
      <c r="B5" s="4"/>
      <c r="C5" s="4"/>
      <c r="D5" s="4"/>
      <c r="E5" s="4"/>
      <c r="F5" s="4"/>
      <c r="G5" s="4"/>
      <c r="H5" s="5"/>
      <c r="I5" s="5"/>
    </row>
    <row r="6" spans="1:9" ht="25.5" customHeight="1" x14ac:dyDescent="0.3">
      <c r="A6" s="45" t="s">
        <v>40</v>
      </c>
      <c r="B6" s="63" t="s">
        <v>42</v>
      </c>
      <c r="C6" s="72" t="s">
        <v>70</v>
      </c>
      <c r="D6" s="72" t="s">
        <v>71</v>
      </c>
      <c r="E6" s="34" t="s">
        <v>72</v>
      </c>
      <c r="F6" s="34" t="s">
        <v>73</v>
      </c>
      <c r="G6" s="34" t="s">
        <v>74</v>
      </c>
    </row>
    <row r="7" spans="1:9" s="44" customFormat="1" ht="10.199999999999999" x14ac:dyDescent="0.2">
      <c r="A7" s="39">
        <v>1</v>
      </c>
      <c r="B7" s="40">
        <v>2</v>
      </c>
      <c r="C7" s="38">
        <v>3</v>
      </c>
      <c r="D7" s="38">
        <v>4</v>
      </c>
      <c r="E7" s="39">
        <v>5</v>
      </c>
      <c r="F7" s="39">
        <v>6</v>
      </c>
      <c r="G7" s="39">
        <v>7</v>
      </c>
    </row>
    <row r="8" spans="1:9" x14ac:dyDescent="0.3">
      <c r="A8" s="11"/>
      <c r="B8" s="11" t="s">
        <v>32</v>
      </c>
      <c r="C8" s="70">
        <v>377579</v>
      </c>
      <c r="D8" s="9">
        <f t="shared" ref="D8" si="0">D9</f>
        <v>547423</v>
      </c>
      <c r="E8" s="9">
        <f>E9</f>
        <v>547423</v>
      </c>
      <c r="F8" s="9">
        <f t="shared" ref="F8:G8" si="1">F9</f>
        <v>547423</v>
      </c>
      <c r="G8" s="9">
        <f t="shared" si="1"/>
        <v>547423</v>
      </c>
    </row>
    <row r="9" spans="1:9" x14ac:dyDescent="0.3">
      <c r="A9" s="11">
        <v>6</v>
      </c>
      <c r="B9" s="11" t="s">
        <v>6</v>
      </c>
      <c r="C9" s="70">
        <f>SUM(C10,C11,C12,C13)</f>
        <v>377579.04</v>
      </c>
      <c r="D9" s="70">
        <f t="shared" ref="D9:G9" si="2">D10+D12+D13</f>
        <v>547423</v>
      </c>
      <c r="E9" s="70">
        <f t="shared" si="2"/>
        <v>547423</v>
      </c>
      <c r="F9" s="70">
        <f t="shared" si="2"/>
        <v>547423</v>
      </c>
      <c r="G9" s="70">
        <f t="shared" si="2"/>
        <v>547423</v>
      </c>
    </row>
    <row r="10" spans="1:9" x14ac:dyDescent="0.3">
      <c r="A10" s="64">
        <v>63</v>
      </c>
      <c r="B10" s="14" t="s">
        <v>84</v>
      </c>
      <c r="C10" s="66">
        <v>18679.080000000002</v>
      </c>
      <c r="D10" s="66">
        <v>0</v>
      </c>
      <c r="E10" s="9">
        <v>0</v>
      </c>
      <c r="F10" s="9">
        <v>0</v>
      </c>
      <c r="G10" s="9">
        <v>0</v>
      </c>
    </row>
    <row r="11" spans="1:9" x14ac:dyDescent="0.3">
      <c r="A11" s="64">
        <v>64</v>
      </c>
      <c r="B11" s="14" t="s">
        <v>82</v>
      </c>
      <c r="C11" s="66">
        <v>0</v>
      </c>
      <c r="D11" s="66">
        <v>5</v>
      </c>
      <c r="E11" s="9">
        <v>5</v>
      </c>
      <c r="F11" s="9">
        <v>5</v>
      </c>
      <c r="G11" s="9">
        <v>5</v>
      </c>
    </row>
    <row r="12" spans="1:9" ht="26.4" x14ac:dyDescent="0.3">
      <c r="A12" s="65">
        <v>66</v>
      </c>
      <c r="B12" s="14" t="s">
        <v>19</v>
      </c>
      <c r="C12" s="66">
        <v>9691.59</v>
      </c>
      <c r="D12" s="66">
        <v>13710</v>
      </c>
      <c r="E12" s="9">
        <v>13710</v>
      </c>
      <c r="F12" s="9">
        <v>13710</v>
      </c>
      <c r="G12" s="9">
        <v>13710</v>
      </c>
    </row>
    <row r="13" spans="1:9" ht="26.4" x14ac:dyDescent="0.3">
      <c r="A13" s="65">
        <v>67</v>
      </c>
      <c r="B13" s="14" t="s">
        <v>46</v>
      </c>
      <c r="C13" s="66">
        <v>349208.37</v>
      </c>
      <c r="D13" s="66">
        <v>533713</v>
      </c>
      <c r="E13" s="9">
        <v>533713</v>
      </c>
      <c r="F13" s="9">
        <v>533713</v>
      </c>
      <c r="G13" s="9">
        <v>533713</v>
      </c>
    </row>
    <row r="14" spans="1:9" x14ac:dyDescent="0.3">
      <c r="C14" s="71"/>
      <c r="H14" s="94"/>
    </row>
    <row r="15" spans="1:9" ht="25.5" customHeight="1" x14ac:dyDescent="0.3">
      <c r="A15" s="45" t="s">
        <v>40</v>
      </c>
      <c r="B15" s="43" t="s">
        <v>42</v>
      </c>
      <c r="C15" s="72" t="str">
        <f>C6</f>
        <v>IZVRŠENJE 
2024.</v>
      </c>
      <c r="D15" s="72" t="str">
        <f>D6</f>
        <v>TEKUĆI PLAN 
2025.</v>
      </c>
      <c r="E15" s="34" t="str">
        <f>E6</f>
        <v>PLAN 
2026.</v>
      </c>
      <c r="F15" s="34" t="str">
        <f>F6</f>
        <v>PROJEKCIJA 
2027.</v>
      </c>
      <c r="G15" s="34" t="str">
        <f>G6</f>
        <v>PROJEKCIJA
2028.</v>
      </c>
      <c r="H15" s="94"/>
    </row>
    <row r="16" spans="1:9" s="44" customFormat="1" ht="10.199999999999999" x14ac:dyDescent="0.2">
      <c r="A16" s="39">
        <v>1</v>
      </c>
      <c r="B16" s="40">
        <v>2</v>
      </c>
      <c r="C16" s="73">
        <v>3</v>
      </c>
      <c r="D16" s="38">
        <v>4</v>
      </c>
      <c r="E16" s="39">
        <v>5</v>
      </c>
      <c r="F16" s="39">
        <v>6</v>
      </c>
      <c r="G16" s="39">
        <v>7</v>
      </c>
      <c r="H16" s="95"/>
    </row>
    <row r="17" spans="1:9" x14ac:dyDescent="0.3">
      <c r="A17" s="11"/>
      <c r="B17" s="11" t="s">
        <v>33</v>
      </c>
      <c r="C17" s="70">
        <f>SUM(C18,C22)</f>
        <v>362539.06000000006</v>
      </c>
      <c r="D17" s="70">
        <f t="shared" ref="D17" si="3">D18+D22</f>
        <v>547428</v>
      </c>
      <c r="E17" s="9">
        <f>E18+E22</f>
        <v>547428</v>
      </c>
      <c r="F17" s="9">
        <f t="shared" ref="F17:G17" si="4">F18+F22</f>
        <v>547428</v>
      </c>
      <c r="G17" s="9">
        <f t="shared" si="4"/>
        <v>547428</v>
      </c>
    </row>
    <row r="18" spans="1:9" x14ac:dyDescent="0.3">
      <c r="A18" s="11">
        <v>3</v>
      </c>
      <c r="B18" s="11" t="s">
        <v>7</v>
      </c>
      <c r="C18" s="70">
        <f>SUM(C19,C20,C21)</f>
        <v>351433.22000000003</v>
      </c>
      <c r="D18" s="9">
        <f t="shared" ref="D18" si="5">D19+D20+D21</f>
        <v>514657</v>
      </c>
      <c r="E18" s="9">
        <f>E19+E20+E21</f>
        <v>514657</v>
      </c>
      <c r="F18" s="9">
        <f t="shared" ref="F18:G18" si="6">F19+F20+F21</f>
        <v>514657</v>
      </c>
      <c r="G18" s="9">
        <f t="shared" si="6"/>
        <v>514657</v>
      </c>
    </row>
    <row r="19" spans="1:9" x14ac:dyDescent="0.3">
      <c r="A19" s="64">
        <v>31</v>
      </c>
      <c r="B19" s="14" t="s">
        <v>8</v>
      </c>
      <c r="C19" s="66">
        <v>253489.42</v>
      </c>
      <c r="D19" s="66">
        <v>409483</v>
      </c>
      <c r="E19" s="9">
        <v>409483</v>
      </c>
      <c r="F19" s="9">
        <v>409483</v>
      </c>
      <c r="G19" s="9">
        <v>409483</v>
      </c>
    </row>
    <row r="20" spans="1:9" x14ac:dyDescent="0.3">
      <c r="A20" s="65">
        <v>32</v>
      </c>
      <c r="B20" s="12" t="s">
        <v>15</v>
      </c>
      <c r="C20" s="68">
        <v>97392.38</v>
      </c>
      <c r="D20" s="68">
        <v>104521</v>
      </c>
      <c r="E20" s="9">
        <v>104521</v>
      </c>
      <c r="F20" s="9">
        <v>104521</v>
      </c>
      <c r="G20" s="9">
        <v>104521</v>
      </c>
    </row>
    <row r="21" spans="1:9" x14ac:dyDescent="0.3">
      <c r="A21" s="65">
        <v>34</v>
      </c>
      <c r="B21" s="14" t="s">
        <v>47</v>
      </c>
      <c r="C21" s="70">
        <v>551.41999999999996</v>
      </c>
      <c r="D21" s="9">
        <v>653</v>
      </c>
      <c r="E21" s="9">
        <v>653</v>
      </c>
      <c r="F21" s="9">
        <v>653</v>
      </c>
      <c r="G21" s="9">
        <v>653</v>
      </c>
    </row>
    <row r="22" spans="1:9" x14ac:dyDescent="0.3">
      <c r="A22" s="13">
        <v>4</v>
      </c>
      <c r="B22" s="19" t="s">
        <v>9</v>
      </c>
      <c r="C22" s="70">
        <f>SUM(C23,C24,C25)</f>
        <v>11105.84</v>
      </c>
      <c r="D22" s="70">
        <f t="shared" ref="D22" si="7">D23+D24+D25</f>
        <v>32771</v>
      </c>
      <c r="E22" s="70">
        <v>32771</v>
      </c>
      <c r="F22" s="70">
        <v>32771</v>
      </c>
      <c r="G22" s="70">
        <v>32771</v>
      </c>
      <c r="I22" s="74"/>
    </row>
    <row r="23" spans="1:9" x14ac:dyDescent="0.3">
      <c r="A23" s="64">
        <v>41</v>
      </c>
      <c r="B23" s="20" t="s">
        <v>77</v>
      </c>
      <c r="C23" s="66">
        <v>0</v>
      </c>
      <c r="D23" s="66">
        <v>0</v>
      </c>
      <c r="E23" s="9">
        <v>0</v>
      </c>
      <c r="F23" s="9">
        <v>0</v>
      </c>
      <c r="G23" s="10">
        <v>0</v>
      </c>
    </row>
    <row r="24" spans="1:9" x14ac:dyDescent="0.3">
      <c r="A24" s="64">
        <v>42</v>
      </c>
      <c r="B24" s="20" t="s">
        <v>48</v>
      </c>
      <c r="C24" s="66">
        <v>11105.84</v>
      </c>
      <c r="D24" s="66">
        <v>32771</v>
      </c>
      <c r="E24" s="9">
        <v>32771</v>
      </c>
      <c r="F24" s="9">
        <v>32771</v>
      </c>
      <c r="G24" s="10">
        <v>32771</v>
      </c>
    </row>
    <row r="25" spans="1:9" ht="15" customHeight="1" x14ac:dyDescent="0.3">
      <c r="A25" s="64">
        <v>45</v>
      </c>
      <c r="B25" s="69" t="s">
        <v>49</v>
      </c>
      <c r="C25" s="70">
        <v>0</v>
      </c>
      <c r="D25" s="9">
        <v>0</v>
      </c>
      <c r="E25" s="9">
        <v>0</v>
      </c>
      <c r="F25" s="9">
        <v>0</v>
      </c>
      <c r="G25" s="10">
        <v>0</v>
      </c>
    </row>
    <row r="26" spans="1:9" x14ac:dyDescent="0.3">
      <c r="C26" s="71"/>
    </row>
  </sheetData>
  <mergeCells count="2">
    <mergeCell ref="A2:G2"/>
    <mergeCell ref="A4:G4"/>
  </mergeCells>
  <pageMargins left="0.7" right="0.7" top="0.75" bottom="0.75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1"/>
  <sheetViews>
    <sheetView workbookViewId="0">
      <selection activeCell="C13" sqref="C13"/>
    </sheetView>
  </sheetViews>
  <sheetFormatPr defaultRowHeight="14.4" x14ac:dyDescent="0.3"/>
  <cols>
    <col min="1" max="1" width="10.5546875" customWidth="1"/>
    <col min="2" max="2" width="44.6640625" customWidth="1"/>
    <col min="3" max="7" width="19.44140625" customWidth="1"/>
    <col min="8" max="9" width="25.33203125" customWidth="1"/>
  </cols>
  <sheetData>
    <row r="1" spans="1:9" ht="17.399999999999999" x14ac:dyDescent="0.3">
      <c r="A1" s="4"/>
      <c r="B1" s="4"/>
      <c r="C1" s="4"/>
      <c r="D1" s="4"/>
      <c r="E1" s="4"/>
      <c r="F1" s="4"/>
      <c r="G1" s="4"/>
      <c r="H1" s="4"/>
      <c r="I1" s="4"/>
    </row>
    <row r="2" spans="1:9" ht="15.75" customHeight="1" x14ac:dyDescent="0.3">
      <c r="B2" s="114" t="s">
        <v>31</v>
      </c>
      <c r="C2" s="114"/>
      <c r="D2" s="114"/>
      <c r="E2" s="114"/>
      <c r="F2" s="114"/>
      <c r="G2" s="114"/>
      <c r="H2" s="30"/>
      <c r="I2" s="30"/>
    </row>
    <row r="3" spans="1:9" ht="17.399999999999999" x14ac:dyDescent="0.3">
      <c r="A3" s="4"/>
      <c r="B3" s="4"/>
      <c r="C3" s="4"/>
      <c r="D3" s="4"/>
      <c r="E3" s="4"/>
      <c r="F3" s="4"/>
      <c r="G3" s="4"/>
      <c r="H3" s="5"/>
      <c r="I3" s="5"/>
    </row>
    <row r="4" spans="1:9" ht="25.5" customHeight="1" x14ac:dyDescent="0.3">
      <c r="A4" s="45" t="s">
        <v>40</v>
      </c>
      <c r="B4" s="43" t="s">
        <v>42</v>
      </c>
      <c r="C4" s="72" t="s">
        <v>70</v>
      </c>
      <c r="D4" s="72" t="s">
        <v>71</v>
      </c>
      <c r="E4" s="34" t="s">
        <v>72</v>
      </c>
      <c r="F4" s="34" t="s">
        <v>73</v>
      </c>
      <c r="G4" s="34" t="s">
        <v>74</v>
      </c>
    </row>
    <row r="5" spans="1:9" s="37" customFormat="1" ht="10.199999999999999" x14ac:dyDescent="0.2">
      <c r="A5" s="40">
        <v>1</v>
      </c>
      <c r="B5" s="40">
        <v>2</v>
      </c>
      <c r="C5" s="38">
        <v>3</v>
      </c>
      <c r="D5" s="38">
        <v>4</v>
      </c>
      <c r="E5" s="39">
        <v>5</v>
      </c>
      <c r="F5" s="39">
        <v>6</v>
      </c>
      <c r="G5" s="39">
        <v>7</v>
      </c>
    </row>
    <row r="6" spans="1:9" x14ac:dyDescent="0.3">
      <c r="A6" s="11"/>
      <c r="B6" s="11" t="s">
        <v>32</v>
      </c>
      <c r="C6" s="9">
        <f>C7+C9+C11+C14</f>
        <v>377579.16000000003</v>
      </c>
      <c r="D6" s="105">
        <f t="shared" ref="D6:G6" si="0">D7+D9+D11+D14</f>
        <v>505642.05</v>
      </c>
      <c r="E6" s="9">
        <f>E7+E9+E11+E14</f>
        <v>547428</v>
      </c>
      <c r="F6" s="9">
        <f t="shared" si="0"/>
        <v>547428</v>
      </c>
      <c r="G6" s="9">
        <f t="shared" si="0"/>
        <v>547428</v>
      </c>
    </row>
    <row r="7" spans="1:9" x14ac:dyDescent="0.3">
      <c r="A7" s="11">
        <v>1</v>
      </c>
      <c r="B7" s="11" t="s">
        <v>43</v>
      </c>
      <c r="C7" s="9">
        <f t="shared" ref="C7:D7" si="1">C8</f>
        <v>349208.37</v>
      </c>
      <c r="D7" s="105">
        <f t="shared" si="1"/>
        <v>474742.97</v>
      </c>
      <c r="E7" s="9">
        <f>E8</f>
        <v>533713</v>
      </c>
      <c r="F7" s="9">
        <f t="shared" ref="F7:G7" si="2">F8</f>
        <v>533713</v>
      </c>
      <c r="G7" s="9">
        <f t="shared" si="2"/>
        <v>533713</v>
      </c>
    </row>
    <row r="8" spans="1:9" x14ac:dyDescent="0.3">
      <c r="A8" s="27">
        <v>11</v>
      </c>
      <c r="B8" s="27" t="s">
        <v>43</v>
      </c>
      <c r="C8" s="66">
        <v>349208.37</v>
      </c>
      <c r="D8" s="104">
        <v>474742.97</v>
      </c>
      <c r="E8" s="9">
        <v>533713</v>
      </c>
      <c r="F8" s="9">
        <v>533713</v>
      </c>
      <c r="G8" s="9">
        <v>533713</v>
      </c>
    </row>
    <row r="9" spans="1:9" x14ac:dyDescent="0.3">
      <c r="A9" s="11">
        <v>3</v>
      </c>
      <c r="B9" s="11" t="s">
        <v>44</v>
      </c>
      <c r="C9" s="9">
        <f t="shared" ref="C9:D9" si="3">C10</f>
        <v>9691.7099999999991</v>
      </c>
      <c r="D9" s="105">
        <f t="shared" si="3"/>
        <v>12220</v>
      </c>
      <c r="E9" s="9">
        <f>E10</f>
        <v>13715</v>
      </c>
      <c r="F9" s="9">
        <f t="shared" ref="F9:G9" si="4">F10</f>
        <v>13715</v>
      </c>
      <c r="G9" s="9">
        <f t="shared" si="4"/>
        <v>13715</v>
      </c>
    </row>
    <row r="10" spans="1:9" x14ac:dyDescent="0.3">
      <c r="A10" s="14">
        <v>31</v>
      </c>
      <c r="B10" s="14" t="s">
        <v>44</v>
      </c>
      <c r="C10" s="66">
        <v>9691.7099999999991</v>
      </c>
      <c r="D10" s="104">
        <v>12220</v>
      </c>
      <c r="E10" s="9">
        <v>13715</v>
      </c>
      <c r="F10" s="9">
        <v>13715</v>
      </c>
      <c r="G10" s="9">
        <v>13715</v>
      </c>
    </row>
    <row r="11" spans="1:9" x14ac:dyDescent="0.3">
      <c r="A11" s="11">
        <v>5</v>
      </c>
      <c r="B11" s="11" t="s">
        <v>50</v>
      </c>
      <c r="C11" s="9">
        <f>C12+C13</f>
        <v>18679.080000000002</v>
      </c>
      <c r="D11" s="105">
        <f t="shared" ref="D11:G11" si="5">D12+D13</f>
        <v>18679.080000000002</v>
      </c>
      <c r="E11" s="9">
        <f t="shared" si="5"/>
        <v>0</v>
      </c>
      <c r="F11" s="9">
        <f t="shared" si="5"/>
        <v>0</v>
      </c>
      <c r="G11" s="9">
        <f t="shared" si="5"/>
        <v>0</v>
      </c>
    </row>
    <row r="12" spans="1:9" x14ac:dyDescent="0.3">
      <c r="A12" s="14">
        <v>52</v>
      </c>
      <c r="B12" s="14" t="s">
        <v>51</v>
      </c>
      <c r="C12" s="66">
        <v>18679.080000000002</v>
      </c>
      <c r="D12" s="104">
        <v>18679.080000000002</v>
      </c>
      <c r="E12" s="9">
        <v>0</v>
      </c>
      <c r="F12" s="9">
        <v>0</v>
      </c>
      <c r="G12" s="9">
        <v>0</v>
      </c>
    </row>
    <row r="13" spans="1:9" x14ac:dyDescent="0.3">
      <c r="A13" s="14">
        <v>56</v>
      </c>
      <c r="B13" s="14" t="s">
        <v>80</v>
      </c>
      <c r="C13" s="66">
        <v>0</v>
      </c>
      <c r="D13" s="66">
        <v>0</v>
      </c>
      <c r="E13" s="9">
        <v>0</v>
      </c>
      <c r="F13" s="9">
        <v>0</v>
      </c>
      <c r="G13" s="9">
        <v>0</v>
      </c>
    </row>
    <row r="14" spans="1:9" x14ac:dyDescent="0.3">
      <c r="A14" s="11">
        <v>6</v>
      </c>
      <c r="B14" s="11" t="s">
        <v>75</v>
      </c>
      <c r="C14" s="9">
        <f t="shared" ref="C14:D14" si="6">C15</f>
        <v>0</v>
      </c>
      <c r="D14" s="9">
        <f t="shared" si="6"/>
        <v>0</v>
      </c>
      <c r="E14" s="9">
        <f>E15</f>
        <v>0</v>
      </c>
      <c r="F14" s="9">
        <f t="shared" ref="F14:G14" si="7">F15</f>
        <v>0</v>
      </c>
      <c r="G14" s="9">
        <f t="shared" si="7"/>
        <v>0</v>
      </c>
    </row>
    <row r="15" spans="1:9" x14ac:dyDescent="0.3">
      <c r="A15" s="14">
        <v>61</v>
      </c>
      <c r="B15" s="14" t="s">
        <v>75</v>
      </c>
      <c r="C15" s="66">
        <v>0</v>
      </c>
      <c r="D15" s="66">
        <v>0</v>
      </c>
      <c r="E15" s="9">
        <v>0</v>
      </c>
      <c r="F15" s="9">
        <v>0</v>
      </c>
      <c r="G15" s="9">
        <v>0</v>
      </c>
    </row>
    <row r="17" spans="1:7" ht="25.5" customHeight="1" x14ac:dyDescent="0.3">
      <c r="A17" s="45" t="s">
        <v>40</v>
      </c>
      <c r="B17" s="43" t="s">
        <v>42</v>
      </c>
      <c r="C17" s="34" t="str">
        <f>C4</f>
        <v>IZVRŠENJE 
2024.</v>
      </c>
      <c r="D17" s="34" t="str">
        <f>D4</f>
        <v>TEKUĆI PLAN 
2025.</v>
      </c>
      <c r="E17" s="34" t="str">
        <f>E4</f>
        <v>PLAN 
2026.</v>
      </c>
      <c r="F17" s="34" t="str">
        <f>F4</f>
        <v>PROJEKCIJA 
2027.</v>
      </c>
      <c r="G17" s="34" t="str">
        <f>G4</f>
        <v>PROJEKCIJA
2028.</v>
      </c>
    </row>
    <row r="18" spans="1:7" s="37" customFormat="1" ht="10.199999999999999" x14ac:dyDescent="0.2">
      <c r="A18" s="40">
        <v>1</v>
      </c>
      <c r="B18" s="40">
        <v>2</v>
      </c>
      <c r="C18" s="38">
        <v>3</v>
      </c>
      <c r="D18" s="38">
        <v>4</v>
      </c>
      <c r="E18" s="39">
        <v>5</v>
      </c>
      <c r="F18" s="39">
        <v>6</v>
      </c>
      <c r="G18" s="39">
        <v>7</v>
      </c>
    </row>
    <row r="19" spans="1:7" x14ac:dyDescent="0.3">
      <c r="A19" s="11"/>
      <c r="B19" s="11" t="s">
        <v>33</v>
      </c>
      <c r="C19" s="9">
        <f>C20+C22+C24+C26+C29</f>
        <v>362539</v>
      </c>
      <c r="D19" s="105">
        <f t="shared" ref="D19:G19" si="8">D20+D22+D24+D26+D29</f>
        <v>505592.05</v>
      </c>
      <c r="E19" s="9">
        <f>E20+E22+E24+E26+E29</f>
        <v>547428</v>
      </c>
      <c r="F19" s="9">
        <f t="shared" si="8"/>
        <v>547428</v>
      </c>
      <c r="G19" s="9">
        <f t="shared" si="8"/>
        <v>547428</v>
      </c>
    </row>
    <row r="20" spans="1:7" x14ac:dyDescent="0.3">
      <c r="A20" s="11">
        <v>1</v>
      </c>
      <c r="B20" s="11" t="s">
        <v>43</v>
      </c>
      <c r="C20" s="9">
        <f t="shared" ref="C20:D20" si="9">C21</f>
        <v>349209</v>
      </c>
      <c r="D20" s="105">
        <f t="shared" si="9"/>
        <v>474742.97</v>
      </c>
      <c r="E20" s="9">
        <f>E21</f>
        <v>533713</v>
      </c>
      <c r="F20" s="9">
        <f t="shared" ref="F20:G20" si="10">F21</f>
        <v>533713</v>
      </c>
      <c r="G20" s="9">
        <f t="shared" si="10"/>
        <v>533713</v>
      </c>
    </row>
    <row r="21" spans="1:7" x14ac:dyDescent="0.3">
      <c r="A21" s="27">
        <v>11</v>
      </c>
      <c r="B21" s="27" t="s">
        <v>43</v>
      </c>
      <c r="C21" s="66">
        <v>349209</v>
      </c>
      <c r="D21" s="104">
        <v>474742.97</v>
      </c>
      <c r="E21" s="9">
        <v>533713</v>
      </c>
      <c r="F21" s="9">
        <v>533713</v>
      </c>
      <c r="G21" s="9">
        <v>533713</v>
      </c>
    </row>
    <row r="22" spans="1:7" x14ac:dyDescent="0.3">
      <c r="A22" s="11">
        <v>3</v>
      </c>
      <c r="B22" s="11" t="s">
        <v>44</v>
      </c>
      <c r="C22" s="9">
        <v>9066</v>
      </c>
      <c r="D22" s="105">
        <f t="shared" ref="D22" si="11">D23</f>
        <v>12170</v>
      </c>
      <c r="E22" s="9">
        <f>E23</f>
        <v>13715</v>
      </c>
      <c r="F22" s="9">
        <f t="shared" ref="F22:G22" si="12">F23</f>
        <v>13715</v>
      </c>
      <c r="G22" s="9">
        <f t="shared" si="12"/>
        <v>13715</v>
      </c>
    </row>
    <row r="23" spans="1:7" x14ac:dyDescent="0.3">
      <c r="A23" s="14">
        <v>31</v>
      </c>
      <c r="B23" s="14" t="s">
        <v>44</v>
      </c>
      <c r="C23" s="66">
        <v>9066.33</v>
      </c>
      <c r="D23" s="104">
        <v>12170</v>
      </c>
      <c r="E23" s="9">
        <v>13715</v>
      </c>
      <c r="F23" s="9">
        <v>13715</v>
      </c>
      <c r="G23" s="9">
        <v>13715</v>
      </c>
    </row>
    <row r="24" spans="1:7" x14ac:dyDescent="0.3">
      <c r="A24" s="11">
        <v>4</v>
      </c>
      <c r="B24" s="11" t="s">
        <v>78</v>
      </c>
      <c r="C24" s="9">
        <f t="shared" ref="C24:D29" si="13">C25</f>
        <v>0</v>
      </c>
      <c r="D24" s="9">
        <f t="shared" si="13"/>
        <v>0</v>
      </c>
      <c r="E24" s="9">
        <f>E25</f>
        <v>0</v>
      </c>
      <c r="F24" s="9">
        <f t="shared" ref="F24:G29" si="14">F25</f>
        <v>0</v>
      </c>
      <c r="G24" s="9">
        <f t="shared" si="14"/>
        <v>0</v>
      </c>
    </row>
    <row r="25" spans="1:7" x14ac:dyDescent="0.3">
      <c r="A25" s="14">
        <v>43</v>
      </c>
      <c r="B25" s="14" t="s">
        <v>79</v>
      </c>
      <c r="C25" s="66"/>
      <c r="D25" s="66">
        <v>0</v>
      </c>
      <c r="E25" s="9">
        <v>0</v>
      </c>
      <c r="F25" s="9">
        <v>0</v>
      </c>
      <c r="G25" s="9">
        <v>0</v>
      </c>
    </row>
    <row r="26" spans="1:7" x14ac:dyDescent="0.3">
      <c r="A26" s="11">
        <v>5</v>
      </c>
      <c r="B26" s="11" t="s">
        <v>50</v>
      </c>
      <c r="C26" s="9">
        <v>4264</v>
      </c>
      <c r="D26" s="105">
        <f t="shared" ref="D26:G26" si="15">D27+D28</f>
        <v>18679.080000000002</v>
      </c>
      <c r="E26" s="9">
        <f t="shared" si="15"/>
        <v>0</v>
      </c>
      <c r="F26" s="9">
        <f t="shared" si="15"/>
        <v>0</v>
      </c>
      <c r="G26" s="9">
        <f t="shared" si="15"/>
        <v>0</v>
      </c>
    </row>
    <row r="27" spans="1:7" x14ac:dyDescent="0.3">
      <c r="A27" s="14">
        <v>52</v>
      </c>
      <c r="B27" s="14" t="s">
        <v>51</v>
      </c>
      <c r="C27" s="66">
        <v>4264</v>
      </c>
      <c r="D27" s="104">
        <v>18679.080000000002</v>
      </c>
      <c r="E27" s="9">
        <v>0</v>
      </c>
      <c r="F27" s="9">
        <v>0</v>
      </c>
      <c r="G27" s="9">
        <v>0</v>
      </c>
    </row>
    <row r="28" spans="1:7" x14ac:dyDescent="0.3">
      <c r="A28" s="14">
        <v>56</v>
      </c>
      <c r="B28" s="14" t="s">
        <v>80</v>
      </c>
      <c r="C28" s="66">
        <v>0</v>
      </c>
      <c r="D28" s="66">
        <v>0</v>
      </c>
      <c r="E28" s="9">
        <v>0</v>
      </c>
      <c r="F28" s="9">
        <v>0</v>
      </c>
      <c r="G28" s="9">
        <v>0</v>
      </c>
    </row>
    <row r="29" spans="1:7" x14ac:dyDescent="0.3">
      <c r="A29" s="11">
        <v>6</v>
      </c>
      <c r="B29" s="11" t="s">
        <v>75</v>
      </c>
      <c r="C29" s="9">
        <f t="shared" si="13"/>
        <v>0</v>
      </c>
      <c r="D29" s="9">
        <f t="shared" si="13"/>
        <v>0</v>
      </c>
      <c r="E29" s="9">
        <f>E30</f>
        <v>0</v>
      </c>
      <c r="F29" s="9">
        <f t="shared" si="14"/>
        <v>0</v>
      </c>
      <c r="G29" s="9">
        <f t="shared" si="14"/>
        <v>0</v>
      </c>
    </row>
    <row r="30" spans="1:7" x14ac:dyDescent="0.3">
      <c r="A30" s="14">
        <v>61</v>
      </c>
      <c r="B30" s="14" t="s">
        <v>75</v>
      </c>
      <c r="C30" s="66">
        <v>0</v>
      </c>
      <c r="D30" s="66">
        <v>0</v>
      </c>
      <c r="E30" s="9">
        <v>0</v>
      </c>
      <c r="F30" s="9">
        <v>0</v>
      </c>
      <c r="G30" s="9">
        <v>0</v>
      </c>
    </row>
    <row r="31" spans="1:7" x14ac:dyDescent="0.3">
      <c r="C31" s="75"/>
      <c r="D31" s="75"/>
    </row>
  </sheetData>
  <mergeCells count="1">
    <mergeCell ref="B2:G2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8"/>
  <sheetViews>
    <sheetView workbookViewId="0">
      <selection activeCell="C9" sqref="C9"/>
    </sheetView>
  </sheetViews>
  <sheetFormatPr defaultRowHeight="14.4" x14ac:dyDescent="0.3"/>
  <cols>
    <col min="1" max="1" width="10.5546875" style="47" customWidth="1"/>
    <col min="2" max="2" width="44.6640625" customWidth="1"/>
    <col min="3" max="7" width="19.44140625" customWidth="1"/>
    <col min="8" max="9" width="25.33203125" customWidth="1"/>
  </cols>
  <sheetData>
    <row r="1" spans="1:9" ht="17.399999999999999" x14ac:dyDescent="0.3">
      <c r="A1" s="46"/>
      <c r="B1" s="4"/>
      <c r="C1" s="4"/>
      <c r="D1" s="4"/>
      <c r="E1" s="4"/>
      <c r="F1" s="4"/>
      <c r="G1" s="4"/>
      <c r="H1" s="4"/>
      <c r="I1" s="4"/>
    </row>
    <row r="2" spans="1:9" ht="15.75" customHeight="1" x14ac:dyDescent="0.3">
      <c r="B2" s="114" t="s">
        <v>34</v>
      </c>
      <c r="C2" s="114"/>
      <c r="D2" s="114"/>
      <c r="E2" s="114"/>
      <c r="F2" s="114"/>
      <c r="G2" s="114"/>
      <c r="H2" s="30"/>
      <c r="I2" s="30"/>
    </row>
    <row r="3" spans="1:9" ht="17.399999999999999" x14ac:dyDescent="0.3">
      <c r="A3" s="46"/>
      <c r="B3" s="4"/>
      <c r="C3" s="4"/>
      <c r="D3" s="4"/>
      <c r="E3" s="4"/>
      <c r="F3" s="4"/>
      <c r="G3" s="4"/>
      <c r="H3" s="5"/>
      <c r="I3" s="5"/>
    </row>
    <row r="4" spans="1:9" ht="25.5" customHeight="1" x14ac:dyDescent="0.3">
      <c r="A4" s="48" t="s">
        <v>40</v>
      </c>
      <c r="B4" s="43" t="s">
        <v>42</v>
      </c>
      <c r="C4" s="72" t="s">
        <v>70</v>
      </c>
      <c r="D4" s="72" t="s">
        <v>71</v>
      </c>
      <c r="E4" s="34" t="s">
        <v>72</v>
      </c>
      <c r="F4" s="34" t="s">
        <v>73</v>
      </c>
      <c r="G4" s="34" t="s">
        <v>74</v>
      </c>
    </row>
    <row r="5" spans="1:9" s="37" customFormat="1" ht="10.199999999999999" x14ac:dyDescent="0.2">
      <c r="A5" s="49">
        <v>1</v>
      </c>
      <c r="B5" s="40">
        <v>2</v>
      </c>
      <c r="C5" s="38">
        <v>3</v>
      </c>
      <c r="D5" s="38">
        <v>4</v>
      </c>
      <c r="E5" s="39">
        <v>5</v>
      </c>
      <c r="F5" s="39">
        <v>6</v>
      </c>
      <c r="G5" s="39">
        <v>7</v>
      </c>
    </row>
    <row r="6" spans="1:9" x14ac:dyDescent="0.3">
      <c r="A6" s="50"/>
      <c r="B6" s="11" t="s">
        <v>33</v>
      </c>
      <c r="C6" s="67">
        <f>C7</f>
        <v>362539.06</v>
      </c>
      <c r="D6" s="67">
        <f t="shared" ref="D6:G7" si="0">D7</f>
        <v>505592.05</v>
      </c>
      <c r="E6" s="67">
        <f t="shared" si="0"/>
        <v>547428</v>
      </c>
      <c r="F6" s="67">
        <f t="shared" si="0"/>
        <v>547428</v>
      </c>
      <c r="G6" s="67">
        <f t="shared" si="0"/>
        <v>547428</v>
      </c>
    </row>
    <row r="7" spans="1:9" x14ac:dyDescent="0.3">
      <c r="A7" s="50" t="s">
        <v>52</v>
      </c>
      <c r="B7" s="11" t="s">
        <v>53</v>
      </c>
      <c r="C7" s="67">
        <f>C8</f>
        <v>362539.06</v>
      </c>
      <c r="D7" s="67">
        <f t="shared" si="0"/>
        <v>505592.05</v>
      </c>
      <c r="E7" s="67">
        <f t="shared" si="0"/>
        <v>547428</v>
      </c>
      <c r="F7" s="67">
        <f t="shared" si="0"/>
        <v>547428</v>
      </c>
      <c r="G7" s="67">
        <f t="shared" si="0"/>
        <v>547428</v>
      </c>
    </row>
    <row r="8" spans="1:9" x14ac:dyDescent="0.3">
      <c r="A8" s="51" t="s">
        <v>54</v>
      </c>
      <c r="B8" s="27" t="s">
        <v>55</v>
      </c>
      <c r="C8" s="66">
        <v>362539.06</v>
      </c>
      <c r="D8" s="66">
        <v>505592.05</v>
      </c>
      <c r="E8" s="9">
        <v>547428</v>
      </c>
      <c r="F8" s="9">
        <v>547428</v>
      </c>
      <c r="G8" s="9">
        <v>547428</v>
      </c>
    </row>
  </sheetData>
  <mergeCells count="1">
    <mergeCell ref="B2:G2"/>
  </mergeCells>
  <pageMargins left="0.7" right="0.7" top="0.75" bottom="0.75" header="0.3" footer="0.3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2"/>
  <sheetViews>
    <sheetView workbookViewId="0">
      <selection activeCell="C15" sqref="C15"/>
    </sheetView>
  </sheetViews>
  <sheetFormatPr defaultRowHeight="14.4" x14ac:dyDescent="0.3"/>
  <cols>
    <col min="1" max="1" width="10.5546875" customWidth="1"/>
    <col min="2" max="2" width="44.6640625" customWidth="1"/>
    <col min="3" max="7" width="19.44140625" customWidth="1"/>
    <col min="8" max="9" width="25.33203125" customWidth="1"/>
  </cols>
  <sheetData>
    <row r="1" spans="1:9" ht="17.399999999999999" x14ac:dyDescent="0.3">
      <c r="A1" s="4"/>
      <c r="B1" s="4"/>
      <c r="C1" s="4"/>
      <c r="D1" s="4"/>
      <c r="E1" s="4"/>
      <c r="F1" s="4"/>
      <c r="G1" s="4"/>
      <c r="H1" s="5"/>
      <c r="I1" s="5"/>
    </row>
    <row r="2" spans="1:9" ht="15.6" x14ac:dyDescent="0.3">
      <c r="A2" s="114" t="s">
        <v>10</v>
      </c>
      <c r="B2" s="114"/>
      <c r="C2" s="114"/>
      <c r="D2" s="114"/>
      <c r="E2" s="114"/>
      <c r="F2" s="114"/>
      <c r="G2" s="114"/>
      <c r="H2" s="28"/>
      <c r="I2" s="28"/>
    </row>
    <row r="3" spans="1:9" ht="17.399999999999999" x14ac:dyDescent="0.3">
      <c r="A3" s="4"/>
      <c r="B3" s="4"/>
      <c r="C3" s="4"/>
      <c r="D3" s="4"/>
      <c r="E3" s="4"/>
      <c r="F3" s="4"/>
      <c r="G3" s="4"/>
      <c r="H3" s="5"/>
      <c r="I3" s="5"/>
    </row>
    <row r="4" spans="1:9" ht="15.6" x14ac:dyDescent="0.3">
      <c r="A4" s="114" t="s">
        <v>35</v>
      </c>
      <c r="B4" s="114"/>
      <c r="C4" s="114"/>
      <c r="D4" s="114"/>
      <c r="E4" s="114"/>
      <c r="F4" s="114"/>
      <c r="G4" s="114"/>
      <c r="H4" s="30"/>
      <c r="I4" s="30"/>
    </row>
    <row r="5" spans="1:9" ht="17.399999999999999" x14ac:dyDescent="0.3">
      <c r="A5" s="4"/>
      <c r="B5" s="4"/>
      <c r="C5" s="4"/>
      <c r="D5" s="4"/>
      <c r="E5" s="4"/>
      <c r="F5" s="4"/>
      <c r="G5" s="4"/>
      <c r="H5" s="5"/>
      <c r="I5" s="5"/>
    </row>
    <row r="6" spans="1:9" ht="25.5" customHeight="1" x14ac:dyDescent="0.3">
      <c r="A6" s="48" t="s">
        <v>40</v>
      </c>
      <c r="B6" s="43" t="s">
        <v>42</v>
      </c>
      <c r="C6" s="72" t="s">
        <v>70</v>
      </c>
      <c r="D6" s="72" t="s">
        <v>71</v>
      </c>
      <c r="E6" s="72" t="s">
        <v>72</v>
      </c>
      <c r="F6" s="34" t="s">
        <v>73</v>
      </c>
      <c r="G6" s="34" t="s">
        <v>74</v>
      </c>
    </row>
    <row r="7" spans="1:9" s="37" customFormat="1" ht="10.199999999999999" x14ac:dyDescent="0.2">
      <c r="A7" s="49">
        <v>1</v>
      </c>
      <c r="B7" s="40">
        <v>2</v>
      </c>
      <c r="C7" s="38">
        <v>3</v>
      </c>
      <c r="D7" s="38">
        <v>4</v>
      </c>
      <c r="E7" s="39">
        <v>5</v>
      </c>
      <c r="F7" s="39">
        <v>6</v>
      </c>
      <c r="G7" s="39">
        <v>7</v>
      </c>
    </row>
    <row r="8" spans="1:9" x14ac:dyDescent="0.3">
      <c r="A8" s="11">
        <v>8</v>
      </c>
      <c r="B8" s="11" t="s">
        <v>11</v>
      </c>
      <c r="C8" s="67">
        <v>0</v>
      </c>
      <c r="D8" s="67">
        <v>0</v>
      </c>
      <c r="E8" s="77">
        <v>0</v>
      </c>
      <c r="F8" s="77">
        <v>0</v>
      </c>
      <c r="G8" s="77">
        <v>0</v>
      </c>
    </row>
    <row r="9" spans="1:9" x14ac:dyDescent="0.3">
      <c r="A9" s="76">
        <v>84</v>
      </c>
      <c r="B9" s="14" t="s">
        <v>16</v>
      </c>
      <c r="C9" s="66">
        <v>0</v>
      </c>
      <c r="D9" s="66">
        <v>0</v>
      </c>
      <c r="E9" s="9">
        <v>0</v>
      </c>
      <c r="F9" s="9">
        <v>0</v>
      </c>
      <c r="G9" s="9">
        <v>0</v>
      </c>
    </row>
    <row r="10" spans="1:9" x14ac:dyDescent="0.3">
      <c r="A10" s="12"/>
      <c r="B10" s="15"/>
      <c r="C10" s="66"/>
      <c r="D10" s="66"/>
      <c r="E10" s="9"/>
      <c r="F10" s="9"/>
      <c r="G10" s="9"/>
    </row>
    <row r="11" spans="1:9" x14ac:dyDescent="0.3">
      <c r="A11" s="13">
        <v>5</v>
      </c>
      <c r="B11" s="19" t="s">
        <v>12</v>
      </c>
      <c r="C11" s="67">
        <f>C12</f>
        <v>0</v>
      </c>
      <c r="D11" s="67">
        <f t="shared" ref="D11:G11" si="0">D12</f>
        <v>0</v>
      </c>
      <c r="E11" s="67">
        <f t="shared" si="0"/>
        <v>0</v>
      </c>
      <c r="F11" s="67">
        <f t="shared" si="0"/>
        <v>0</v>
      </c>
      <c r="G11" s="67">
        <f t="shared" si="0"/>
        <v>0</v>
      </c>
    </row>
    <row r="12" spans="1:9" ht="15" customHeight="1" x14ac:dyDescent="0.3">
      <c r="A12" s="64">
        <v>54</v>
      </c>
      <c r="B12" s="20" t="s">
        <v>17</v>
      </c>
      <c r="C12" s="66">
        <v>0</v>
      </c>
      <c r="D12" s="66">
        <v>0</v>
      </c>
      <c r="E12" s="9">
        <v>0</v>
      </c>
      <c r="F12" s="9">
        <v>0</v>
      </c>
      <c r="G12" s="9">
        <v>0</v>
      </c>
    </row>
  </sheetData>
  <mergeCells count="2">
    <mergeCell ref="A2:G2"/>
    <mergeCell ref="A4:G4"/>
  </mergeCells>
  <pageMargins left="0.7" right="0.7" top="0.75" bottom="0.75" header="0.3" footer="0.3"/>
  <pageSetup paperSize="9" scale="8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2"/>
  <sheetViews>
    <sheetView workbookViewId="0">
      <selection activeCell="C15" sqref="C15"/>
    </sheetView>
  </sheetViews>
  <sheetFormatPr defaultRowHeight="14.4" x14ac:dyDescent="0.3"/>
  <cols>
    <col min="1" max="1" width="10.5546875" customWidth="1"/>
    <col min="2" max="2" width="44.6640625" customWidth="1"/>
    <col min="3" max="7" width="19.44140625" customWidth="1"/>
    <col min="8" max="9" width="25.33203125" customWidth="1"/>
  </cols>
  <sheetData>
    <row r="1" spans="1:9" ht="17.399999999999999" x14ac:dyDescent="0.3">
      <c r="A1" s="4"/>
      <c r="B1" s="4"/>
      <c r="C1" s="4"/>
      <c r="D1" s="4"/>
      <c r="E1" s="4"/>
      <c r="F1" s="4"/>
      <c r="G1" s="4"/>
      <c r="H1" s="4"/>
      <c r="I1" s="4"/>
    </row>
    <row r="2" spans="1:9" ht="15.75" customHeight="1" x14ac:dyDescent="0.3">
      <c r="B2" s="114" t="s">
        <v>36</v>
      </c>
      <c r="C2" s="114"/>
      <c r="D2" s="114"/>
      <c r="E2" s="114"/>
      <c r="F2" s="114"/>
      <c r="G2" s="114"/>
      <c r="H2" s="30"/>
      <c r="I2" s="30"/>
    </row>
    <row r="3" spans="1:9" ht="17.399999999999999" x14ac:dyDescent="0.3">
      <c r="A3" s="4"/>
      <c r="B3" s="4"/>
      <c r="C3" s="4"/>
      <c r="D3" s="4"/>
      <c r="E3" s="4"/>
      <c r="F3" s="4"/>
      <c r="G3" s="4"/>
      <c r="H3" s="5"/>
      <c r="I3" s="5"/>
    </row>
    <row r="4" spans="1:9" ht="25.5" customHeight="1" x14ac:dyDescent="0.3">
      <c r="A4" s="48" t="s">
        <v>40</v>
      </c>
      <c r="B4" s="43" t="s">
        <v>42</v>
      </c>
      <c r="C4" s="72" t="s">
        <v>70</v>
      </c>
      <c r="D4" s="72" t="s">
        <v>71</v>
      </c>
      <c r="E4" s="72" t="s">
        <v>72</v>
      </c>
      <c r="F4" s="34" t="s">
        <v>73</v>
      </c>
      <c r="G4" s="34" t="s">
        <v>74</v>
      </c>
    </row>
    <row r="5" spans="1:9" s="37" customFormat="1" ht="10.199999999999999" x14ac:dyDescent="0.2">
      <c r="A5" s="49">
        <v>1</v>
      </c>
      <c r="B5" s="40">
        <v>2</v>
      </c>
      <c r="C5" s="38">
        <v>3</v>
      </c>
      <c r="D5" s="38">
        <v>4</v>
      </c>
      <c r="E5" s="39">
        <v>5</v>
      </c>
      <c r="F5" s="39">
        <v>6</v>
      </c>
      <c r="G5" s="39">
        <v>7</v>
      </c>
    </row>
    <row r="6" spans="1:9" x14ac:dyDescent="0.3">
      <c r="A6" s="11"/>
      <c r="B6" s="11" t="s">
        <v>37</v>
      </c>
      <c r="C6" s="66">
        <f>C7</f>
        <v>0</v>
      </c>
      <c r="D6" s="66">
        <f t="shared" ref="D6:G7" si="0">D7</f>
        <v>0</v>
      </c>
      <c r="E6" s="66">
        <f t="shared" si="0"/>
        <v>0</v>
      </c>
      <c r="F6" s="66">
        <f t="shared" si="0"/>
        <v>0</v>
      </c>
      <c r="G6" s="66">
        <f t="shared" si="0"/>
        <v>0</v>
      </c>
    </row>
    <row r="7" spans="1:9" x14ac:dyDescent="0.3">
      <c r="A7" s="11">
        <v>3</v>
      </c>
      <c r="B7" s="11" t="s">
        <v>44</v>
      </c>
      <c r="C7" s="66">
        <f>C8</f>
        <v>0</v>
      </c>
      <c r="D7" s="66">
        <f t="shared" si="0"/>
        <v>0</v>
      </c>
      <c r="E7" s="66">
        <f t="shared" si="0"/>
        <v>0</v>
      </c>
      <c r="F7" s="66">
        <f t="shared" si="0"/>
        <v>0</v>
      </c>
      <c r="G7" s="66">
        <f t="shared" si="0"/>
        <v>0</v>
      </c>
    </row>
    <row r="8" spans="1:9" x14ac:dyDescent="0.3">
      <c r="A8" s="14">
        <v>31</v>
      </c>
      <c r="B8" s="14" t="s">
        <v>44</v>
      </c>
      <c r="C8" s="66">
        <v>0</v>
      </c>
      <c r="D8" s="66">
        <v>0</v>
      </c>
      <c r="E8" s="66">
        <v>0</v>
      </c>
      <c r="F8" s="66">
        <v>0</v>
      </c>
      <c r="G8" s="66">
        <v>0</v>
      </c>
    </row>
    <row r="9" spans="1:9" x14ac:dyDescent="0.3">
      <c r="A9" s="14"/>
      <c r="B9" s="14"/>
      <c r="C9" s="66"/>
      <c r="D9" s="66"/>
      <c r="E9" s="66"/>
      <c r="F9" s="66"/>
      <c r="G9" s="66"/>
    </row>
    <row r="10" spans="1:9" x14ac:dyDescent="0.3">
      <c r="A10" s="11"/>
      <c r="B10" s="11" t="s">
        <v>38</v>
      </c>
      <c r="C10" s="66">
        <f>C11</f>
        <v>0</v>
      </c>
      <c r="D10" s="66">
        <f t="shared" ref="D10:G11" si="1">D11</f>
        <v>0</v>
      </c>
      <c r="E10" s="66">
        <f t="shared" si="1"/>
        <v>0</v>
      </c>
      <c r="F10" s="66">
        <f t="shared" si="1"/>
        <v>0</v>
      </c>
      <c r="G10" s="66">
        <f t="shared" si="1"/>
        <v>0</v>
      </c>
    </row>
    <row r="11" spans="1:9" x14ac:dyDescent="0.3">
      <c r="A11" s="11">
        <v>3</v>
      </c>
      <c r="B11" s="11" t="s">
        <v>44</v>
      </c>
      <c r="C11" s="66">
        <f>C12</f>
        <v>0</v>
      </c>
      <c r="D11" s="66">
        <f t="shared" si="1"/>
        <v>0</v>
      </c>
      <c r="E11" s="66">
        <f t="shared" si="1"/>
        <v>0</v>
      </c>
      <c r="F11" s="66">
        <f t="shared" si="1"/>
        <v>0</v>
      </c>
      <c r="G11" s="66">
        <f t="shared" si="1"/>
        <v>0</v>
      </c>
    </row>
    <row r="12" spans="1:9" x14ac:dyDescent="0.3">
      <c r="A12" s="14">
        <v>31</v>
      </c>
      <c r="B12" s="14" t="s">
        <v>44</v>
      </c>
      <c r="C12" s="66">
        <v>0</v>
      </c>
      <c r="D12" s="66">
        <v>0</v>
      </c>
      <c r="E12" s="66">
        <v>0</v>
      </c>
      <c r="F12" s="66">
        <v>0</v>
      </c>
      <c r="G12" s="66">
        <v>0</v>
      </c>
    </row>
  </sheetData>
  <mergeCells count="1">
    <mergeCell ref="B2:G2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61"/>
  <sheetViews>
    <sheetView tabSelected="1" workbookViewId="0">
      <selection activeCell="C15" sqref="C15"/>
    </sheetView>
  </sheetViews>
  <sheetFormatPr defaultRowHeight="14.4" x14ac:dyDescent="0.3"/>
  <cols>
    <col min="1" max="1" width="12.33203125" customWidth="1"/>
    <col min="2" max="2" width="45.6640625" customWidth="1"/>
    <col min="3" max="7" width="19.44140625" customWidth="1"/>
    <col min="8" max="9" width="24.33203125" customWidth="1"/>
  </cols>
  <sheetData>
    <row r="1" spans="1:9" ht="17.399999999999999" x14ac:dyDescent="0.3">
      <c r="A1" s="4"/>
      <c r="B1" s="4"/>
      <c r="C1" s="4"/>
      <c r="D1" s="4"/>
      <c r="E1" s="4"/>
      <c r="F1" s="4"/>
      <c r="G1" s="4"/>
      <c r="H1" s="5"/>
      <c r="I1" s="5"/>
    </row>
    <row r="2" spans="1:9" ht="18" customHeight="1" x14ac:dyDescent="0.3">
      <c r="A2" s="114" t="s">
        <v>13</v>
      </c>
      <c r="B2" s="114"/>
      <c r="C2" s="114"/>
      <c r="D2" s="114"/>
      <c r="E2" s="114"/>
      <c r="F2" s="114"/>
      <c r="G2" s="114"/>
      <c r="H2" s="28"/>
      <c r="I2" s="28"/>
    </row>
    <row r="3" spans="1:9" ht="17.399999999999999" x14ac:dyDescent="0.3">
      <c r="A3" s="4"/>
      <c r="B3" s="4"/>
      <c r="C3" s="4"/>
      <c r="D3" s="4"/>
      <c r="E3" s="4"/>
      <c r="F3" s="4"/>
      <c r="G3" s="4"/>
      <c r="H3" s="5"/>
      <c r="I3" s="5"/>
    </row>
    <row r="4" spans="1:9" ht="26.4" x14ac:dyDescent="0.3">
      <c r="A4" s="43" t="s">
        <v>45</v>
      </c>
      <c r="B4" s="43" t="s">
        <v>42</v>
      </c>
      <c r="C4" s="72" t="s">
        <v>70</v>
      </c>
      <c r="D4" s="72" t="s">
        <v>71</v>
      </c>
      <c r="E4" s="72" t="s">
        <v>72</v>
      </c>
      <c r="F4" s="34" t="s">
        <v>73</v>
      </c>
      <c r="G4" s="34" t="s">
        <v>74</v>
      </c>
    </row>
    <row r="5" spans="1:9" s="37" customFormat="1" ht="10.199999999999999" x14ac:dyDescent="0.2">
      <c r="A5" s="49">
        <v>1</v>
      </c>
      <c r="B5" s="40">
        <v>2</v>
      </c>
      <c r="C5" s="38">
        <v>3</v>
      </c>
      <c r="D5" s="38">
        <v>4</v>
      </c>
      <c r="E5" s="39">
        <v>5</v>
      </c>
      <c r="F5" s="39">
        <v>6</v>
      </c>
      <c r="G5" s="39">
        <v>7</v>
      </c>
    </row>
    <row r="6" spans="1:9" x14ac:dyDescent="0.3">
      <c r="A6" s="42" t="s">
        <v>56</v>
      </c>
      <c r="B6" s="79" t="s">
        <v>62</v>
      </c>
      <c r="C6" s="52"/>
      <c r="D6" s="52"/>
      <c r="E6" s="9"/>
      <c r="F6" s="9"/>
      <c r="G6" s="9"/>
    </row>
    <row r="7" spans="1:9" x14ac:dyDescent="0.3">
      <c r="A7" s="42" t="s">
        <v>57</v>
      </c>
      <c r="B7" s="79" t="s">
        <v>63</v>
      </c>
      <c r="C7" s="52"/>
      <c r="D7" s="52"/>
      <c r="E7" s="9"/>
      <c r="F7" s="9"/>
      <c r="G7" s="9"/>
    </row>
    <row r="8" spans="1:9" x14ac:dyDescent="0.3">
      <c r="A8" s="42" t="s">
        <v>58</v>
      </c>
      <c r="B8" s="79" t="s">
        <v>83</v>
      </c>
      <c r="C8" s="83">
        <f>C10+C29+C36</f>
        <v>362539.46</v>
      </c>
      <c r="D8" s="87">
        <f>D10+D29+D36</f>
        <v>505592.05</v>
      </c>
      <c r="E8" s="83">
        <f>E10+E29+E36</f>
        <v>547428.19999999995</v>
      </c>
      <c r="F8" s="83">
        <f>F10+F29+F36</f>
        <v>547428</v>
      </c>
      <c r="G8" s="83">
        <f>G10+G29+G36</f>
        <v>547428</v>
      </c>
      <c r="I8" s="74"/>
    </row>
    <row r="9" spans="1:9" x14ac:dyDescent="0.3">
      <c r="A9" s="42"/>
      <c r="B9" s="79"/>
      <c r="C9" s="83"/>
      <c r="D9" s="70"/>
      <c r="E9" s="9"/>
      <c r="F9" s="9"/>
      <c r="G9" s="9"/>
      <c r="I9" s="74"/>
    </row>
    <row r="10" spans="1:9" x14ac:dyDescent="0.3">
      <c r="A10" s="42" t="s">
        <v>59</v>
      </c>
      <c r="B10" s="32" t="s">
        <v>64</v>
      </c>
      <c r="C10" s="83">
        <f>C11</f>
        <v>44571</v>
      </c>
      <c r="D10" s="108">
        <f t="shared" ref="D10:G10" si="0">D11</f>
        <v>46977.97</v>
      </c>
      <c r="E10" s="83">
        <f t="shared" si="0"/>
        <v>42242.2</v>
      </c>
      <c r="F10" s="83">
        <f t="shared" si="0"/>
        <v>42242</v>
      </c>
      <c r="G10" s="83">
        <f t="shared" si="0"/>
        <v>42242</v>
      </c>
    </row>
    <row r="11" spans="1:9" x14ac:dyDescent="0.3">
      <c r="A11" s="42">
        <v>11</v>
      </c>
      <c r="B11" s="32" t="s">
        <v>43</v>
      </c>
      <c r="C11" s="83">
        <f>C12+C17+C23</f>
        <v>44571</v>
      </c>
      <c r="D11" s="108">
        <f>D12+D17+D23</f>
        <v>46977.97</v>
      </c>
      <c r="E11" s="83">
        <f>E12+E17+E23</f>
        <v>42242.2</v>
      </c>
      <c r="F11" s="83">
        <f>F12+F17+F23</f>
        <v>42242</v>
      </c>
      <c r="G11" s="83">
        <f t="shared" ref="G11" si="1">G12+G17+G23</f>
        <v>42242</v>
      </c>
    </row>
    <row r="12" spans="1:9" x14ac:dyDescent="0.3">
      <c r="A12" s="42"/>
      <c r="B12" s="100" t="s">
        <v>65</v>
      </c>
      <c r="C12" s="83">
        <v>11829</v>
      </c>
      <c r="D12" s="87">
        <f>D13+D15</f>
        <v>16120.18</v>
      </c>
      <c r="E12" s="83">
        <f>E13+E15</f>
        <v>14471.11</v>
      </c>
      <c r="F12" s="83">
        <f t="shared" ref="F12:G12" si="2">F13+F15</f>
        <v>14471</v>
      </c>
      <c r="G12" s="83">
        <f t="shared" si="2"/>
        <v>14471</v>
      </c>
      <c r="I12" s="74"/>
    </row>
    <row r="13" spans="1:9" x14ac:dyDescent="0.3">
      <c r="A13" s="42">
        <v>3</v>
      </c>
      <c r="B13" s="97" t="s">
        <v>7</v>
      </c>
      <c r="C13" s="84">
        <v>0</v>
      </c>
      <c r="D13" s="88">
        <f t="shared" ref="D13:G13" si="3">D14</f>
        <v>16120.18</v>
      </c>
      <c r="E13" s="84">
        <f t="shared" si="3"/>
        <v>14471.11</v>
      </c>
      <c r="F13" s="84">
        <f t="shared" si="3"/>
        <v>14471</v>
      </c>
      <c r="G13" s="84">
        <f t="shared" si="3"/>
        <v>14471</v>
      </c>
      <c r="I13" s="74"/>
    </row>
    <row r="14" spans="1:9" x14ac:dyDescent="0.3">
      <c r="A14" s="42">
        <v>32</v>
      </c>
      <c r="B14" s="98" t="s">
        <v>15</v>
      </c>
      <c r="C14" s="84">
        <v>11829</v>
      </c>
      <c r="D14" s="70">
        <v>16120.18</v>
      </c>
      <c r="E14" s="70">
        <v>14471.11</v>
      </c>
      <c r="F14" s="70">
        <v>14471</v>
      </c>
      <c r="G14" s="70">
        <v>14471</v>
      </c>
      <c r="I14" s="74"/>
    </row>
    <row r="15" spans="1:9" x14ac:dyDescent="0.3">
      <c r="A15" s="78">
        <v>4</v>
      </c>
      <c r="B15" s="99" t="s">
        <v>9</v>
      </c>
      <c r="C15" s="85">
        <v>0</v>
      </c>
      <c r="D15" s="89">
        <f>D16</f>
        <v>0</v>
      </c>
      <c r="E15" s="89">
        <f>E16</f>
        <v>0</v>
      </c>
      <c r="F15" s="85">
        <f>F16</f>
        <v>0</v>
      </c>
      <c r="G15" s="85">
        <f>G16</f>
        <v>0</v>
      </c>
    </row>
    <row r="16" spans="1:9" x14ac:dyDescent="0.3">
      <c r="A16" s="78">
        <v>42</v>
      </c>
      <c r="B16" s="98" t="s">
        <v>48</v>
      </c>
      <c r="C16" s="85">
        <v>0</v>
      </c>
      <c r="D16" s="89">
        <v>0</v>
      </c>
      <c r="E16" s="89">
        <v>0</v>
      </c>
      <c r="F16" s="85">
        <v>0</v>
      </c>
      <c r="G16" s="85">
        <v>0</v>
      </c>
    </row>
    <row r="17" spans="1:9" x14ac:dyDescent="0.3">
      <c r="A17" s="42"/>
      <c r="B17" s="100" t="s">
        <v>66</v>
      </c>
      <c r="C17" s="87">
        <f>C18+C20</f>
        <v>27422</v>
      </c>
      <c r="D17" s="108">
        <f t="shared" ref="D17" si="4">D18+D20</f>
        <v>27355.79</v>
      </c>
      <c r="E17" s="87">
        <f>E18+E20</f>
        <v>10807.25</v>
      </c>
      <c r="F17" s="83">
        <f t="shared" ref="F17" si="5">F18+F20</f>
        <v>10807</v>
      </c>
      <c r="G17" s="83">
        <f t="shared" ref="G17" si="6">G18+G20</f>
        <v>10807</v>
      </c>
    </row>
    <row r="18" spans="1:9" x14ac:dyDescent="0.3">
      <c r="A18" s="42">
        <v>3</v>
      </c>
      <c r="B18" s="97" t="s">
        <v>7</v>
      </c>
      <c r="C18" s="88">
        <f>C19</f>
        <v>20000</v>
      </c>
      <c r="D18" s="107">
        <f t="shared" ref="D18:G18" si="7">D19</f>
        <v>22255.79</v>
      </c>
      <c r="E18" s="88">
        <f t="shared" si="7"/>
        <v>0</v>
      </c>
      <c r="F18" s="84">
        <f t="shared" si="7"/>
        <v>0</v>
      </c>
      <c r="G18" s="84">
        <f t="shared" si="7"/>
        <v>0</v>
      </c>
    </row>
    <row r="19" spans="1:9" x14ac:dyDescent="0.3">
      <c r="A19" s="78">
        <v>32</v>
      </c>
      <c r="B19" s="14" t="s">
        <v>15</v>
      </c>
      <c r="C19" s="89">
        <v>20000</v>
      </c>
      <c r="D19" s="106">
        <v>22255.79</v>
      </c>
      <c r="E19" s="89">
        <v>0</v>
      </c>
      <c r="F19" s="85">
        <v>0</v>
      </c>
      <c r="G19" s="85">
        <v>0</v>
      </c>
    </row>
    <row r="20" spans="1:9" x14ac:dyDescent="0.3">
      <c r="A20" s="78">
        <v>4</v>
      </c>
      <c r="B20" s="99" t="s">
        <v>9</v>
      </c>
      <c r="C20" s="89">
        <f>C21+C22</f>
        <v>7422</v>
      </c>
      <c r="D20" s="89">
        <f t="shared" ref="D20" si="8">D21+D22</f>
        <v>5100</v>
      </c>
      <c r="E20" s="89">
        <f t="shared" ref="E20" si="9">E21+E22</f>
        <v>10807.25</v>
      </c>
      <c r="F20" s="85">
        <v>10807</v>
      </c>
      <c r="G20" s="85">
        <v>10807</v>
      </c>
    </row>
    <row r="21" spans="1:9" x14ac:dyDescent="0.3">
      <c r="A21" s="78">
        <v>42</v>
      </c>
      <c r="B21" s="98" t="s">
        <v>48</v>
      </c>
      <c r="C21" s="89">
        <v>7422</v>
      </c>
      <c r="D21" s="89">
        <v>5100</v>
      </c>
      <c r="E21" s="89">
        <v>10807.25</v>
      </c>
      <c r="F21" s="89">
        <v>0</v>
      </c>
      <c r="G21" s="89">
        <v>0</v>
      </c>
      <c r="I21" s="74"/>
    </row>
    <row r="22" spans="1:9" ht="15" customHeight="1" x14ac:dyDescent="0.3">
      <c r="A22" s="78">
        <v>45</v>
      </c>
      <c r="B22" s="101" t="s">
        <v>49</v>
      </c>
      <c r="C22" s="89">
        <v>0</v>
      </c>
      <c r="D22" s="89">
        <v>0</v>
      </c>
      <c r="E22" s="89">
        <v>0</v>
      </c>
      <c r="F22" s="89">
        <v>0</v>
      </c>
      <c r="G22" s="89">
        <v>0</v>
      </c>
      <c r="I22" s="74"/>
    </row>
    <row r="23" spans="1:9" x14ac:dyDescent="0.3">
      <c r="A23" s="78"/>
      <c r="B23" s="32" t="s">
        <v>67</v>
      </c>
      <c r="C23" s="90">
        <f>C24+C26</f>
        <v>5320</v>
      </c>
      <c r="D23" s="90">
        <f>D26</f>
        <v>3502</v>
      </c>
      <c r="E23" s="86">
        <f>E26</f>
        <v>16963.84</v>
      </c>
      <c r="F23" s="86">
        <f>F26</f>
        <v>16964</v>
      </c>
      <c r="G23" s="86">
        <f>G26</f>
        <v>16964</v>
      </c>
    </row>
    <row r="24" spans="1:9" x14ac:dyDescent="0.3">
      <c r="A24" s="42">
        <v>3</v>
      </c>
      <c r="B24" s="97" t="s">
        <v>7</v>
      </c>
      <c r="C24" s="88">
        <v>2027</v>
      </c>
      <c r="D24" s="88">
        <f t="shared" ref="D24:G24" si="10">D25</f>
        <v>0</v>
      </c>
      <c r="E24" s="84">
        <f t="shared" si="10"/>
        <v>0</v>
      </c>
      <c r="F24" s="84">
        <f t="shared" si="10"/>
        <v>0</v>
      </c>
      <c r="G24" s="84">
        <f t="shared" si="10"/>
        <v>0</v>
      </c>
      <c r="I24" s="74"/>
    </row>
    <row r="25" spans="1:9" x14ac:dyDescent="0.3">
      <c r="A25" s="42">
        <v>32</v>
      </c>
      <c r="B25" s="98" t="s">
        <v>15</v>
      </c>
      <c r="C25" s="88">
        <v>2027</v>
      </c>
      <c r="D25" s="70">
        <v>0</v>
      </c>
      <c r="E25" s="9">
        <v>0</v>
      </c>
      <c r="F25" s="9">
        <v>0</v>
      </c>
      <c r="G25" s="9">
        <v>0</v>
      </c>
      <c r="I25" s="74"/>
    </row>
    <row r="26" spans="1:9" x14ac:dyDescent="0.3">
      <c r="A26" s="78">
        <v>4</v>
      </c>
      <c r="B26" s="99" t="s">
        <v>9</v>
      </c>
      <c r="C26" s="89">
        <v>3293</v>
      </c>
      <c r="D26" s="89">
        <f t="shared" ref="D26:G26" si="11">D27</f>
        <v>3502</v>
      </c>
      <c r="E26" s="85">
        <f t="shared" si="11"/>
        <v>16963.84</v>
      </c>
      <c r="F26" s="85">
        <f t="shared" si="11"/>
        <v>16964</v>
      </c>
      <c r="G26" s="85">
        <f t="shared" si="11"/>
        <v>16964</v>
      </c>
    </row>
    <row r="27" spans="1:9" x14ac:dyDescent="0.3">
      <c r="A27" s="78">
        <v>42</v>
      </c>
      <c r="B27" s="98" t="s">
        <v>48</v>
      </c>
      <c r="C27" s="89">
        <v>3293</v>
      </c>
      <c r="D27" s="89">
        <v>3502</v>
      </c>
      <c r="E27" s="85">
        <v>16963.84</v>
      </c>
      <c r="F27" s="85">
        <v>16964</v>
      </c>
      <c r="G27" s="85">
        <v>16964</v>
      </c>
      <c r="I27" s="74"/>
    </row>
    <row r="28" spans="1:9" x14ac:dyDescent="0.3">
      <c r="A28" s="78"/>
      <c r="B28" s="80"/>
      <c r="C28" s="85"/>
      <c r="D28" s="89"/>
      <c r="E28" s="85"/>
      <c r="F28" s="85"/>
      <c r="G28" s="85"/>
      <c r="I28" s="74"/>
    </row>
    <row r="29" spans="1:9" x14ac:dyDescent="0.3">
      <c r="A29" s="78" t="s">
        <v>60</v>
      </c>
      <c r="B29" s="32" t="s">
        <v>68</v>
      </c>
      <c r="C29" s="86">
        <f>C30</f>
        <v>304638.46000000002</v>
      </c>
      <c r="D29" s="90">
        <f t="shared" ref="D29:G30" si="12">D30</f>
        <v>427765</v>
      </c>
      <c r="E29" s="86">
        <f t="shared" si="12"/>
        <v>491471</v>
      </c>
      <c r="F29" s="86">
        <f t="shared" si="12"/>
        <v>491471</v>
      </c>
      <c r="G29" s="86">
        <f t="shared" si="12"/>
        <v>491471</v>
      </c>
    </row>
    <row r="30" spans="1:9" x14ac:dyDescent="0.3">
      <c r="A30" s="78">
        <v>11</v>
      </c>
      <c r="B30" s="32" t="s">
        <v>43</v>
      </c>
      <c r="C30" s="86">
        <f>C31</f>
        <v>304638.46000000002</v>
      </c>
      <c r="D30" s="90">
        <f t="shared" si="12"/>
        <v>427765</v>
      </c>
      <c r="E30" s="86">
        <f t="shared" si="12"/>
        <v>491471</v>
      </c>
      <c r="F30" s="86">
        <f t="shared" si="12"/>
        <v>491471</v>
      </c>
      <c r="G30" s="86">
        <f t="shared" si="12"/>
        <v>491471</v>
      </c>
    </row>
    <row r="31" spans="1:9" x14ac:dyDescent="0.3">
      <c r="A31" s="78">
        <v>3</v>
      </c>
      <c r="B31" s="81" t="s">
        <v>7</v>
      </c>
      <c r="C31" s="85">
        <f>C32++C33+C34</f>
        <v>304638.46000000002</v>
      </c>
      <c r="D31" s="89">
        <f t="shared" ref="D31" si="13">D32++D33+D34</f>
        <v>427765</v>
      </c>
      <c r="E31" s="85">
        <f t="shared" ref="E31" si="14">E32++E33+E34</f>
        <v>491471</v>
      </c>
      <c r="F31" s="85">
        <f t="shared" ref="F31" si="15">F32++F33+F34</f>
        <v>491471</v>
      </c>
      <c r="G31" s="85">
        <v>491471</v>
      </c>
    </row>
    <row r="32" spans="1:9" x14ac:dyDescent="0.3">
      <c r="A32" s="78">
        <v>31</v>
      </c>
      <c r="B32" s="41" t="s">
        <v>8</v>
      </c>
      <c r="C32" s="85">
        <v>248966.69</v>
      </c>
      <c r="D32" s="89">
        <v>345431</v>
      </c>
      <c r="E32" s="85">
        <v>408283</v>
      </c>
      <c r="F32" s="85">
        <v>408283</v>
      </c>
      <c r="G32" s="85">
        <v>408283</v>
      </c>
    </row>
    <row r="33" spans="1:9" x14ac:dyDescent="0.3">
      <c r="A33" s="78">
        <v>32</v>
      </c>
      <c r="B33" s="41" t="s">
        <v>15</v>
      </c>
      <c r="C33" s="85">
        <v>55124.39</v>
      </c>
      <c r="D33" s="89">
        <v>81684</v>
      </c>
      <c r="E33" s="85">
        <v>82538</v>
      </c>
      <c r="F33" s="85">
        <v>82538</v>
      </c>
      <c r="G33" s="85">
        <v>82538</v>
      </c>
    </row>
    <row r="34" spans="1:9" x14ac:dyDescent="0.3">
      <c r="A34" s="78">
        <v>34</v>
      </c>
      <c r="B34" s="41" t="s">
        <v>47</v>
      </c>
      <c r="C34" s="85">
        <v>547.38</v>
      </c>
      <c r="D34" s="89">
        <v>650</v>
      </c>
      <c r="E34" s="85">
        <v>650</v>
      </c>
      <c r="F34" s="85">
        <v>650</v>
      </c>
      <c r="G34" s="85">
        <v>600</v>
      </c>
    </row>
    <row r="35" spans="1:9" x14ac:dyDescent="0.3">
      <c r="A35" s="78"/>
      <c r="B35" s="82"/>
      <c r="C35" s="85"/>
      <c r="D35" s="89"/>
      <c r="E35" s="85"/>
      <c r="F35" s="85"/>
      <c r="G35" s="85"/>
    </row>
    <row r="36" spans="1:9" ht="26.4" x14ac:dyDescent="0.3">
      <c r="A36" s="78" t="s">
        <v>61</v>
      </c>
      <c r="B36" s="32" t="s">
        <v>69</v>
      </c>
      <c r="C36" s="86">
        <f>C37+C45+C48+C54+C58</f>
        <v>13330</v>
      </c>
      <c r="D36" s="86">
        <f t="shared" ref="D36:G36" si="16">D37+D45+D48+D54+D58</f>
        <v>30849.08</v>
      </c>
      <c r="E36" s="86">
        <f t="shared" si="16"/>
        <v>13715</v>
      </c>
      <c r="F36" s="86">
        <f t="shared" si="16"/>
        <v>13715</v>
      </c>
      <c r="G36" s="86">
        <f t="shared" si="16"/>
        <v>13715</v>
      </c>
    </row>
    <row r="37" spans="1:9" x14ac:dyDescent="0.3">
      <c r="A37" s="78">
        <v>31</v>
      </c>
      <c r="B37" s="32" t="s">
        <v>44</v>
      </c>
      <c r="C37" s="86">
        <f>C38+C42</f>
        <v>9066</v>
      </c>
      <c r="D37" s="90">
        <f t="shared" ref="D37" si="17">D38+D42</f>
        <v>12170</v>
      </c>
      <c r="E37" s="86">
        <f t="shared" ref="E37" si="18">E38+E42</f>
        <v>13715</v>
      </c>
      <c r="F37" s="86">
        <f t="shared" ref="F37" si="19">F38+F42</f>
        <v>13715</v>
      </c>
      <c r="G37" s="86">
        <f t="shared" ref="G37" si="20">G38+G42</f>
        <v>13715</v>
      </c>
      <c r="I37" s="91"/>
    </row>
    <row r="38" spans="1:9" x14ac:dyDescent="0.3">
      <c r="A38" s="78">
        <v>3</v>
      </c>
      <c r="B38" s="81" t="s">
        <v>7</v>
      </c>
      <c r="C38" s="85">
        <f>C39+C40+C41</f>
        <v>8682.16</v>
      </c>
      <c r="D38" s="89">
        <f t="shared" ref="D38" si="21">D39+D40+D41</f>
        <v>10670</v>
      </c>
      <c r="E38" s="85">
        <f t="shared" ref="E38" si="22">E39+E40+E41</f>
        <v>8715</v>
      </c>
      <c r="F38" s="85">
        <f t="shared" ref="F38" si="23">F39+F40+F41</f>
        <v>8715</v>
      </c>
      <c r="G38" s="85">
        <f t="shared" ref="G38" si="24">G39+G40+G41</f>
        <v>8715</v>
      </c>
    </row>
    <row r="39" spans="1:9" x14ac:dyDescent="0.3">
      <c r="A39" s="78">
        <v>31</v>
      </c>
      <c r="B39" s="41" t="s">
        <v>8</v>
      </c>
      <c r="C39" s="85">
        <v>567.46</v>
      </c>
      <c r="D39" s="89">
        <v>1991</v>
      </c>
      <c r="E39" s="85">
        <v>1200</v>
      </c>
      <c r="F39" s="85">
        <v>1200</v>
      </c>
      <c r="G39" s="85">
        <v>1200</v>
      </c>
    </row>
    <row r="40" spans="1:9" x14ac:dyDescent="0.3">
      <c r="A40" s="78">
        <v>32</v>
      </c>
      <c r="B40" s="41" t="s">
        <v>15</v>
      </c>
      <c r="C40" s="85">
        <v>8114.7</v>
      </c>
      <c r="D40" s="89">
        <v>8672</v>
      </c>
      <c r="E40" s="85">
        <v>7512</v>
      </c>
      <c r="F40" s="85">
        <v>7512</v>
      </c>
      <c r="G40" s="85">
        <v>7512</v>
      </c>
      <c r="I40" s="74"/>
    </row>
    <row r="41" spans="1:9" x14ac:dyDescent="0.3">
      <c r="A41" s="78">
        <v>34</v>
      </c>
      <c r="B41" s="41" t="s">
        <v>47</v>
      </c>
      <c r="C41" s="85">
        <v>0</v>
      </c>
      <c r="D41" s="89">
        <v>7</v>
      </c>
      <c r="E41" s="85">
        <v>3</v>
      </c>
      <c r="F41" s="85">
        <v>3</v>
      </c>
      <c r="G41" s="85">
        <v>3</v>
      </c>
      <c r="I41" s="92"/>
    </row>
    <row r="42" spans="1:9" x14ac:dyDescent="0.3">
      <c r="A42" s="78">
        <v>4</v>
      </c>
      <c r="B42" s="81" t="s">
        <v>9</v>
      </c>
      <c r="C42" s="85">
        <f>C43+C44</f>
        <v>383.84</v>
      </c>
      <c r="D42" s="85">
        <f t="shared" ref="D42:G42" si="25">D43+D44</f>
        <v>1500</v>
      </c>
      <c r="E42" s="85">
        <f t="shared" si="25"/>
        <v>5000</v>
      </c>
      <c r="F42" s="85">
        <f t="shared" si="25"/>
        <v>5000</v>
      </c>
      <c r="G42" s="85">
        <f t="shared" si="25"/>
        <v>5000</v>
      </c>
      <c r="I42" s="74"/>
    </row>
    <row r="43" spans="1:9" ht="15" customHeight="1" x14ac:dyDescent="0.3">
      <c r="A43" s="78">
        <v>41</v>
      </c>
      <c r="B43" s="14" t="s">
        <v>77</v>
      </c>
      <c r="C43" s="85">
        <v>0</v>
      </c>
      <c r="D43" s="89">
        <v>0</v>
      </c>
      <c r="E43" s="85">
        <v>0</v>
      </c>
      <c r="F43" s="85">
        <v>0</v>
      </c>
      <c r="G43" s="85">
        <v>0</v>
      </c>
    </row>
    <row r="44" spans="1:9" x14ac:dyDescent="0.3">
      <c r="A44" s="78">
        <v>42</v>
      </c>
      <c r="B44" s="41" t="s">
        <v>48</v>
      </c>
      <c r="C44" s="85">
        <v>383.84</v>
      </c>
      <c r="D44" s="89">
        <v>1500</v>
      </c>
      <c r="E44" s="85">
        <v>5000</v>
      </c>
      <c r="F44" s="85">
        <v>5000</v>
      </c>
      <c r="G44" s="85">
        <v>5000</v>
      </c>
    </row>
    <row r="45" spans="1:9" x14ac:dyDescent="0.3">
      <c r="A45" s="78">
        <v>43</v>
      </c>
      <c r="B45" s="32" t="s">
        <v>79</v>
      </c>
      <c r="C45" s="86">
        <f>C46</f>
        <v>0</v>
      </c>
      <c r="D45" s="86">
        <f t="shared" ref="D45:G45" si="26">D46</f>
        <v>0</v>
      </c>
      <c r="E45" s="86">
        <f t="shared" si="26"/>
        <v>0</v>
      </c>
      <c r="F45" s="86">
        <f t="shared" si="26"/>
        <v>0</v>
      </c>
      <c r="G45" s="86">
        <f t="shared" si="26"/>
        <v>0</v>
      </c>
    </row>
    <row r="46" spans="1:9" x14ac:dyDescent="0.3">
      <c r="A46" s="78">
        <v>3</v>
      </c>
      <c r="B46" s="81" t="s">
        <v>7</v>
      </c>
      <c r="C46" s="85">
        <f>C47</f>
        <v>0</v>
      </c>
      <c r="D46" s="85">
        <f t="shared" ref="D46:G46" si="27">D47</f>
        <v>0</v>
      </c>
      <c r="E46" s="85">
        <f t="shared" si="27"/>
        <v>0</v>
      </c>
      <c r="F46" s="85">
        <f t="shared" si="27"/>
        <v>0</v>
      </c>
      <c r="G46" s="85">
        <f t="shared" si="27"/>
        <v>0</v>
      </c>
    </row>
    <row r="47" spans="1:9" x14ac:dyDescent="0.3">
      <c r="A47" s="78">
        <v>32</v>
      </c>
      <c r="B47" s="41" t="s">
        <v>15</v>
      </c>
      <c r="C47" s="85">
        <v>0</v>
      </c>
      <c r="D47" s="89">
        <v>0</v>
      </c>
      <c r="E47" s="85">
        <v>0</v>
      </c>
      <c r="F47" s="85">
        <v>0</v>
      </c>
      <c r="G47" s="85">
        <v>0</v>
      </c>
    </row>
    <row r="48" spans="1:9" x14ac:dyDescent="0.3">
      <c r="A48" s="78">
        <v>52</v>
      </c>
      <c r="B48" s="32" t="s">
        <v>50</v>
      </c>
      <c r="C48" s="86">
        <f>C49+C52</f>
        <v>4264</v>
      </c>
      <c r="D48" s="90">
        <f>D49+D52</f>
        <v>18679.080000000002</v>
      </c>
      <c r="E48" s="86">
        <f>E49+E52</f>
        <v>0</v>
      </c>
      <c r="F48" s="86">
        <f>F49+F52</f>
        <v>0</v>
      </c>
      <c r="G48" s="86">
        <f>G49+G52</f>
        <v>0</v>
      </c>
    </row>
    <row r="49" spans="1:9" x14ac:dyDescent="0.3">
      <c r="A49" s="78">
        <v>3</v>
      </c>
      <c r="B49" s="81" t="s">
        <v>7</v>
      </c>
      <c r="C49" s="85">
        <f>C50+C51</f>
        <v>4264</v>
      </c>
      <c r="D49" s="89">
        <f>D50+D51</f>
        <v>18679.080000000002</v>
      </c>
      <c r="E49" s="85">
        <f>E50+E51</f>
        <v>0</v>
      </c>
      <c r="F49" s="85">
        <f t="shared" ref="F49:G49" si="28">F50+F51</f>
        <v>0</v>
      </c>
      <c r="G49" s="85">
        <f t="shared" si="28"/>
        <v>0</v>
      </c>
    </row>
    <row r="50" spans="1:9" x14ac:dyDescent="0.3">
      <c r="A50" s="78">
        <v>31</v>
      </c>
      <c r="B50" s="41" t="s">
        <v>8</v>
      </c>
      <c r="C50" s="85">
        <v>4264</v>
      </c>
      <c r="D50" s="89">
        <v>17441.080000000002</v>
      </c>
      <c r="E50" s="85">
        <v>0</v>
      </c>
      <c r="F50" s="85">
        <v>0</v>
      </c>
      <c r="G50" s="85">
        <v>0</v>
      </c>
    </row>
    <row r="51" spans="1:9" x14ac:dyDescent="0.3">
      <c r="A51" s="78">
        <v>32</v>
      </c>
      <c r="B51" s="41" t="s">
        <v>15</v>
      </c>
      <c r="C51" s="85">
        <v>0</v>
      </c>
      <c r="D51" s="89">
        <v>1238</v>
      </c>
      <c r="E51" s="85">
        <v>0</v>
      </c>
      <c r="F51" s="85">
        <v>0</v>
      </c>
      <c r="G51" s="85">
        <v>0</v>
      </c>
    </row>
    <row r="52" spans="1:9" x14ac:dyDescent="0.3">
      <c r="A52" s="78">
        <v>4</v>
      </c>
      <c r="B52" s="81" t="s">
        <v>9</v>
      </c>
      <c r="C52" s="85">
        <f>C53</f>
        <v>0</v>
      </c>
      <c r="D52" s="89">
        <f>D53</f>
        <v>0</v>
      </c>
      <c r="E52" s="85">
        <f>E53</f>
        <v>0</v>
      </c>
      <c r="F52" s="85">
        <f>F53</f>
        <v>0</v>
      </c>
      <c r="G52" s="85">
        <v>0</v>
      </c>
    </row>
    <row r="53" spans="1:9" x14ac:dyDescent="0.3">
      <c r="A53" s="78">
        <v>42</v>
      </c>
      <c r="B53" s="41" t="s">
        <v>48</v>
      </c>
      <c r="C53" s="85">
        <v>0</v>
      </c>
      <c r="D53" s="89">
        <v>0</v>
      </c>
      <c r="E53" s="85">
        <v>0</v>
      </c>
      <c r="F53" s="85">
        <v>0</v>
      </c>
      <c r="G53" s="85">
        <v>0</v>
      </c>
    </row>
    <row r="54" spans="1:9" x14ac:dyDescent="0.3">
      <c r="A54" s="78">
        <v>56</v>
      </c>
      <c r="B54" s="32" t="s">
        <v>80</v>
      </c>
      <c r="C54" s="86">
        <f>C55+C58</f>
        <v>0</v>
      </c>
      <c r="D54" s="90">
        <f>D55+D58</f>
        <v>0</v>
      </c>
      <c r="E54" s="86">
        <f>E55</f>
        <v>0</v>
      </c>
      <c r="F54" s="86">
        <f t="shared" ref="F54:G54" si="29">F55</f>
        <v>0</v>
      </c>
      <c r="G54" s="86">
        <f t="shared" si="29"/>
        <v>0</v>
      </c>
    </row>
    <row r="55" spans="1:9" x14ac:dyDescent="0.3">
      <c r="A55" s="78">
        <v>3</v>
      </c>
      <c r="B55" s="81" t="s">
        <v>7</v>
      </c>
      <c r="C55" s="85">
        <f>C56+C57</f>
        <v>0</v>
      </c>
      <c r="D55" s="89">
        <f>D56+D57</f>
        <v>0</v>
      </c>
      <c r="E55" s="85">
        <v>0</v>
      </c>
      <c r="F55" s="85">
        <f t="shared" ref="F55:G55" si="30">F56+F57</f>
        <v>0</v>
      </c>
      <c r="G55" s="85">
        <f t="shared" si="30"/>
        <v>0</v>
      </c>
    </row>
    <row r="56" spans="1:9" x14ac:dyDescent="0.3">
      <c r="A56" s="78">
        <v>31</v>
      </c>
      <c r="B56" s="41" t="s">
        <v>8</v>
      </c>
      <c r="C56" s="85">
        <v>0</v>
      </c>
      <c r="D56" s="89">
        <v>0</v>
      </c>
      <c r="E56" s="85">
        <v>0</v>
      </c>
      <c r="F56" s="85">
        <v>0</v>
      </c>
      <c r="G56" s="85">
        <v>0</v>
      </c>
    </row>
    <row r="57" spans="1:9" x14ac:dyDescent="0.3">
      <c r="A57" s="78">
        <v>32</v>
      </c>
      <c r="B57" s="41" t="s">
        <v>15</v>
      </c>
      <c r="C57" s="85">
        <v>0</v>
      </c>
      <c r="D57" s="89">
        <v>0</v>
      </c>
      <c r="E57" s="85">
        <v>0</v>
      </c>
      <c r="F57" s="85">
        <v>0</v>
      </c>
      <c r="G57" s="85">
        <v>0</v>
      </c>
    </row>
    <row r="58" spans="1:9" x14ac:dyDescent="0.3">
      <c r="A58" s="78">
        <v>61</v>
      </c>
      <c r="B58" s="32" t="s">
        <v>75</v>
      </c>
      <c r="C58" s="86">
        <f>C59</f>
        <v>0</v>
      </c>
      <c r="D58" s="86">
        <f t="shared" ref="D58:G59" si="31">D59</f>
        <v>0</v>
      </c>
      <c r="E58" s="86">
        <f t="shared" si="31"/>
        <v>0</v>
      </c>
      <c r="F58" s="86">
        <f t="shared" si="31"/>
        <v>0</v>
      </c>
      <c r="G58" s="86">
        <f t="shared" si="31"/>
        <v>0</v>
      </c>
    </row>
    <row r="59" spans="1:9" x14ac:dyDescent="0.3">
      <c r="A59" s="78">
        <v>4</v>
      </c>
      <c r="B59" s="81" t="s">
        <v>9</v>
      </c>
      <c r="C59" s="85">
        <f>C60</f>
        <v>0</v>
      </c>
      <c r="D59" s="85">
        <f t="shared" si="31"/>
        <v>0</v>
      </c>
      <c r="E59" s="85">
        <f t="shared" si="31"/>
        <v>0</v>
      </c>
      <c r="F59" s="85">
        <f t="shared" si="31"/>
        <v>0</v>
      </c>
      <c r="G59" s="85">
        <f t="shared" si="31"/>
        <v>0</v>
      </c>
      <c r="I59" s="74"/>
    </row>
    <row r="60" spans="1:9" x14ac:dyDescent="0.3">
      <c r="A60" s="78">
        <v>42</v>
      </c>
      <c r="B60" s="41" t="s">
        <v>48</v>
      </c>
      <c r="C60" s="85">
        <v>0</v>
      </c>
      <c r="D60" s="89">
        <v>0</v>
      </c>
      <c r="E60" s="85">
        <v>0</v>
      </c>
      <c r="F60" s="85">
        <v>0</v>
      </c>
      <c r="G60" s="85">
        <v>0</v>
      </c>
    </row>
    <row r="61" spans="1:9" x14ac:dyDescent="0.3">
      <c r="D61" s="71"/>
    </row>
  </sheetData>
  <mergeCells count="1">
    <mergeCell ref="A2:G2"/>
  </mergeCells>
  <pageMargins left="0.7" right="0.7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2</vt:i4>
      </vt:variant>
    </vt:vector>
  </HeadingPairs>
  <TitlesOfParts>
    <vt:vector size="9" baseType="lpstr">
      <vt:lpstr>SAŽETAK</vt:lpstr>
      <vt:lpstr> Račun prihoda i rashoda-ekonom</vt:lpstr>
      <vt:lpstr> Račun prihoda i rashoda-izvori</vt:lpstr>
      <vt:lpstr> Račun rashoda-funkcija</vt:lpstr>
      <vt:lpstr> Račun financiranja-ekonomska</vt:lpstr>
      <vt:lpstr> Račun financiranja-izvori</vt:lpstr>
      <vt:lpstr>POSEBNI DIO</vt:lpstr>
      <vt:lpstr>' Račun financiranja-ekonomska'!Podrucje_ispisa</vt:lpstr>
      <vt:lpstr>' Račun prihoda i rashoda-ekonom'!Podrucje_ispisa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Petra Jakopec</cp:lastModifiedBy>
  <cp:lastPrinted>2026-02-18T11:45:07Z</cp:lastPrinted>
  <dcterms:created xsi:type="dcterms:W3CDTF">2022-08-12T12:51:27Z</dcterms:created>
  <dcterms:modified xsi:type="dcterms:W3CDTF">2026-02-18T11:47:11Z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14. Format izgleda financijskog plana proračunskog korisnika.xlsx</vt:lpwstr>
  </property>
</Properties>
</file>